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6" windowWidth="18732" windowHeight="12216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Pol'!$A$1:$U$84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I55" i="1"/>
  <c r="I17" i="1" s="1"/>
  <c r="I54" i="1"/>
  <c r="I53" i="1"/>
  <c r="I52" i="1"/>
  <c r="I51" i="1"/>
  <c r="I50" i="1"/>
  <c r="I49" i="1"/>
  <c r="I48" i="1"/>
  <c r="I47" i="1"/>
  <c r="G39" i="1"/>
  <c r="F39" i="1"/>
  <c r="G74" i="12"/>
  <c r="AC74" i="12"/>
  <c r="AD74" i="12"/>
  <c r="G9" i="12"/>
  <c r="I9" i="12"/>
  <c r="I8" i="12" s="1"/>
  <c r="K9" i="12"/>
  <c r="M9" i="12"/>
  <c r="O9" i="12"/>
  <c r="Q9" i="12"/>
  <c r="Q8" i="12" s="1"/>
  <c r="U9" i="12"/>
  <c r="G10" i="12"/>
  <c r="G8" i="12" s="1"/>
  <c r="I10" i="12"/>
  <c r="K10" i="12"/>
  <c r="K8" i="12" s="1"/>
  <c r="O10" i="12"/>
  <c r="O8" i="12" s="1"/>
  <c r="Q10" i="12"/>
  <c r="U10" i="12"/>
  <c r="U8" i="12" s="1"/>
  <c r="G12" i="12"/>
  <c r="K12" i="12"/>
  <c r="O12" i="12"/>
  <c r="U12" i="12"/>
  <c r="G13" i="12"/>
  <c r="I13" i="12"/>
  <c r="I12" i="12" s="1"/>
  <c r="K13" i="12"/>
  <c r="M13" i="12"/>
  <c r="M12" i="12" s="1"/>
  <c r="O13" i="12"/>
  <c r="Q13" i="12"/>
  <c r="Q12" i="12" s="1"/>
  <c r="U13" i="12"/>
  <c r="G15" i="12"/>
  <c r="I15" i="12"/>
  <c r="I14" i="12" s="1"/>
  <c r="K15" i="12"/>
  <c r="M15" i="12"/>
  <c r="O15" i="12"/>
  <c r="Q15" i="12"/>
  <c r="Q14" i="12" s="1"/>
  <c r="U15" i="12"/>
  <c r="G17" i="12"/>
  <c r="M17" i="12" s="1"/>
  <c r="I17" i="12"/>
  <c r="K17" i="12"/>
  <c r="K14" i="12" s="1"/>
  <c r="O17" i="12"/>
  <c r="O14" i="12" s="1"/>
  <c r="Q17" i="12"/>
  <c r="U17" i="12"/>
  <c r="U14" i="12" s="1"/>
  <c r="G22" i="12"/>
  <c r="I22" i="12"/>
  <c r="K22" i="12"/>
  <c r="M22" i="12"/>
  <c r="O22" i="12"/>
  <c r="Q22" i="12"/>
  <c r="U22" i="12"/>
  <c r="G26" i="12"/>
  <c r="M26" i="12" s="1"/>
  <c r="I26" i="12"/>
  <c r="K26" i="12"/>
  <c r="O26" i="12"/>
  <c r="Q26" i="12"/>
  <c r="U26" i="12"/>
  <c r="G28" i="12"/>
  <c r="G27" i="12" s="1"/>
  <c r="I28" i="12"/>
  <c r="K28" i="12"/>
  <c r="K27" i="12" s="1"/>
  <c r="O28" i="12"/>
  <c r="O27" i="12" s="1"/>
  <c r="Q28" i="12"/>
  <c r="U28" i="12"/>
  <c r="U27" i="12" s="1"/>
  <c r="G32" i="12"/>
  <c r="I32" i="12"/>
  <c r="I27" i="12" s="1"/>
  <c r="K32" i="12"/>
  <c r="M32" i="12"/>
  <c r="O32" i="12"/>
  <c r="Q32" i="12"/>
  <c r="Q27" i="12" s="1"/>
  <c r="U32" i="12"/>
  <c r="G36" i="12"/>
  <c r="M36" i="12" s="1"/>
  <c r="I36" i="12"/>
  <c r="K36" i="12"/>
  <c r="O36" i="12"/>
  <c r="Q36" i="12"/>
  <c r="U36" i="12"/>
  <c r="G39" i="12"/>
  <c r="I39" i="12"/>
  <c r="K39" i="12"/>
  <c r="M39" i="12"/>
  <c r="O39" i="12"/>
  <c r="Q39" i="12"/>
  <c r="U39" i="12"/>
  <c r="G43" i="12"/>
  <c r="M43" i="12" s="1"/>
  <c r="I43" i="12"/>
  <c r="K43" i="12"/>
  <c r="O43" i="12"/>
  <c r="Q43" i="12"/>
  <c r="U43" i="12"/>
  <c r="G46" i="12"/>
  <c r="G45" i="12" s="1"/>
  <c r="I46" i="12"/>
  <c r="I45" i="12" s="1"/>
  <c r="K46" i="12"/>
  <c r="K45" i="12" s="1"/>
  <c r="O46" i="12"/>
  <c r="O45" i="12" s="1"/>
  <c r="Q46" i="12"/>
  <c r="Q45" i="12" s="1"/>
  <c r="U46" i="12"/>
  <c r="U45" i="12" s="1"/>
  <c r="G48" i="12"/>
  <c r="I48" i="12"/>
  <c r="K48" i="12"/>
  <c r="M48" i="12"/>
  <c r="O48" i="12"/>
  <c r="Q48" i="12"/>
  <c r="U48" i="12"/>
  <c r="G50" i="12"/>
  <c r="M50" i="12" s="1"/>
  <c r="I50" i="12"/>
  <c r="K50" i="12"/>
  <c r="O50" i="12"/>
  <c r="Q50" i="12"/>
  <c r="U50" i="12"/>
  <c r="G53" i="12"/>
  <c r="G52" i="12" s="1"/>
  <c r="I53" i="12"/>
  <c r="I52" i="12" s="1"/>
  <c r="K53" i="12"/>
  <c r="K52" i="12" s="1"/>
  <c r="M53" i="12"/>
  <c r="O53" i="12"/>
  <c r="O52" i="12" s="1"/>
  <c r="Q53" i="12"/>
  <c r="Q52" i="12" s="1"/>
  <c r="U53" i="12"/>
  <c r="U52" i="12" s="1"/>
  <c r="G54" i="12"/>
  <c r="M54" i="12" s="1"/>
  <c r="I54" i="12"/>
  <c r="K54" i="12"/>
  <c r="O54" i="12"/>
  <c r="Q54" i="12"/>
  <c r="U54" i="12"/>
  <c r="G55" i="12"/>
  <c r="I55" i="12"/>
  <c r="K55" i="12"/>
  <c r="M55" i="12"/>
  <c r="O55" i="12"/>
  <c r="Q55" i="12"/>
  <c r="U55" i="12"/>
  <c r="G56" i="12"/>
  <c r="I56" i="12"/>
  <c r="K56" i="12"/>
  <c r="M56" i="12"/>
  <c r="O56" i="12"/>
  <c r="Q56" i="12"/>
  <c r="U56" i="12"/>
  <c r="G57" i="12"/>
  <c r="I57" i="12"/>
  <c r="K57" i="12"/>
  <c r="M57" i="12"/>
  <c r="O57" i="12"/>
  <c r="Q57" i="12"/>
  <c r="U57" i="12"/>
  <c r="G58" i="12"/>
  <c r="K58" i="12"/>
  <c r="O58" i="12"/>
  <c r="U58" i="12"/>
  <c r="G59" i="12"/>
  <c r="I59" i="12"/>
  <c r="I58" i="12" s="1"/>
  <c r="K59" i="12"/>
  <c r="M59" i="12"/>
  <c r="M58" i="12" s="1"/>
  <c r="O59" i="12"/>
  <c r="Q59" i="12"/>
  <c r="Q58" i="12" s="1"/>
  <c r="U59" i="12"/>
  <c r="G61" i="12"/>
  <c r="I61" i="12"/>
  <c r="I60" i="12" s="1"/>
  <c r="K61" i="12"/>
  <c r="M61" i="12"/>
  <c r="O61" i="12"/>
  <c r="Q61" i="12"/>
  <c r="Q60" i="12" s="1"/>
  <c r="U61" i="12"/>
  <c r="G63" i="12"/>
  <c r="G60" i="12" s="1"/>
  <c r="I63" i="12"/>
  <c r="K63" i="12"/>
  <c r="K60" i="12" s="1"/>
  <c r="O63" i="12"/>
  <c r="O60" i="12" s="1"/>
  <c r="Q63" i="12"/>
  <c r="U63" i="12"/>
  <c r="U60" i="12" s="1"/>
  <c r="G64" i="12"/>
  <c r="I64" i="12"/>
  <c r="K64" i="12"/>
  <c r="M64" i="12"/>
  <c r="O64" i="12"/>
  <c r="Q64" i="12"/>
  <c r="U64" i="12"/>
  <c r="G66" i="12"/>
  <c r="I66" i="12"/>
  <c r="I65" i="12" s="1"/>
  <c r="K66" i="12"/>
  <c r="M66" i="12"/>
  <c r="O66" i="12"/>
  <c r="Q66" i="12"/>
  <c r="Q65" i="12" s="1"/>
  <c r="U66" i="12"/>
  <c r="G68" i="12"/>
  <c r="G65" i="12" s="1"/>
  <c r="I68" i="12"/>
  <c r="K68" i="12"/>
  <c r="K65" i="12" s="1"/>
  <c r="O68" i="12"/>
  <c r="O65" i="12" s="1"/>
  <c r="Q68" i="12"/>
  <c r="U68" i="12"/>
  <c r="U65" i="12" s="1"/>
  <c r="G69" i="12"/>
  <c r="I69" i="12"/>
  <c r="K69" i="12"/>
  <c r="M69" i="12"/>
  <c r="O69" i="12"/>
  <c r="Q69" i="12"/>
  <c r="U69" i="12"/>
  <c r="G70" i="12"/>
  <c r="M70" i="12" s="1"/>
  <c r="I70" i="12"/>
  <c r="K70" i="12"/>
  <c r="O70" i="12"/>
  <c r="Q70" i="12"/>
  <c r="U70" i="12"/>
  <c r="I71" i="12"/>
  <c r="Q71" i="12"/>
  <c r="G72" i="12"/>
  <c r="G71" i="12" s="1"/>
  <c r="I72" i="12"/>
  <c r="K72" i="12"/>
  <c r="K71" i="12" s="1"/>
  <c r="O72" i="12"/>
  <c r="O71" i="12" s="1"/>
  <c r="Q72" i="12"/>
  <c r="U72" i="12"/>
  <c r="U71" i="12" s="1"/>
  <c r="I20" i="1"/>
  <c r="I19" i="1"/>
  <c r="I18" i="1"/>
  <c r="I16" i="1"/>
  <c r="G27" i="1"/>
  <c r="F40" i="1"/>
  <c r="G23" i="1" s="1"/>
  <c r="G40" i="1"/>
  <c r="G25" i="1" s="1"/>
  <c r="G26" i="1" s="1"/>
  <c r="H40" i="1"/>
  <c r="I40" i="1"/>
  <c r="J40" i="1"/>
  <c r="J39" i="1"/>
  <c r="H39" i="1"/>
  <c r="I39" i="1" s="1"/>
  <c r="J28" i="1"/>
  <c r="J26" i="1"/>
  <c r="G38" i="1"/>
  <c r="F38" i="1"/>
  <c r="H32" i="1"/>
  <c r="J23" i="1"/>
  <c r="J24" i="1"/>
  <c r="J25" i="1"/>
  <c r="J27" i="1"/>
  <c r="E24" i="1"/>
  <c r="E26" i="1"/>
  <c r="I57" i="1" l="1"/>
  <c r="G24" i="1"/>
  <c r="G29" i="1" s="1"/>
  <c r="G28" i="1"/>
  <c r="M14" i="12"/>
  <c r="M52" i="12"/>
  <c r="M72" i="12"/>
  <c r="M71" i="12" s="1"/>
  <c r="M68" i="12"/>
  <c r="M65" i="12" s="1"/>
  <c r="M63" i="12"/>
  <c r="M60" i="12" s="1"/>
  <c r="G14" i="12"/>
  <c r="M10" i="12"/>
  <c r="M8" i="12" s="1"/>
  <c r="M46" i="12"/>
  <c r="M45" i="12" s="1"/>
  <c r="M28" i="12"/>
  <c r="M27" i="12" s="1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<sst xmlns="http://schemas.openxmlformats.org/spreadsheetml/2006/main" count="352" uniqueCount="190">
  <si>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</si>
  <si>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</si>
  <si>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</si>
  <si>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</si>
  <si>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</si>
  <si>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</si>
  <si>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</si>
  <si>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</si>
  <si>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</si>
  <si>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</si>
  <si>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</si>
  <si>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</si>
  <si>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</si>
  <si>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</si>
  <si>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</si>
  <si>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</si>
  <si>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</si>
  <si>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</si>
  <si>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</si>
  <si>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</si>
  <si>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</si>
  <si>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</si>
  <si>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</si>
  <si>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</si>
  <si>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</si>
  <si>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</si>
  <si>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</si>
  <si>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</si>
  <si>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</si>
  <si>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</si>
  <si>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</si>
  <si>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</si>
  <si>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</si>
  <si>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</si>
  <si>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</si>
  <si>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</si>
  <si>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</si>
  <si>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</si>
  <si>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</si>
  <si>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</si>
  <si>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</si>
  <si>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</si>
  <si>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</si>
  <si>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KUNĚJOVICE</t>
  </si>
  <si>
    <t>Rozpočet:</t>
  </si>
  <si>
    <t>Misto</t>
  </si>
  <si>
    <t>KUNĚJOVICE OÚ č.p. 28 - stav.úpravy oplocení  pozemku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</si>
  <si>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</si>
  <si>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</si>
  <si>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</si>
  <si>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</si>
  <si>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</si>
  <si>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</si>
  <si>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</si>
  <si>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</si>
  <si>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</si>
  <si>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</si>
  <si>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</si>
  <si>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62</t>
  </si>
  <si>
    <t>Upravy povrchů vnější</t>
  </si>
  <si>
    <t>96</t>
  </si>
  <si>
    <t>Bourání konstrukcí</t>
  </si>
  <si>
    <t>97</t>
  </si>
  <si>
    <t>Prorážení otvorů</t>
  </si>
  <si>
    <t>99</t>
  </si>
  <si>
    <t>Staveništní přesun hmot</t>
  </si>
  <si>
    <t>766</t>
  </si>
  <si>
    <t>Konstrukce truhlářské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</si>
  <si>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</si>
  <si>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</si>
  <si>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</si>
  <si>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</si>
  <si>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</si>
  <si>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</si>
  <si>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</si>
  <si>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</si>
  <si>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</si>
  <si>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</si>
  <si>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</si>
  <si>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</si>
  <si>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</si>
  <si>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</si>
  <si>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</si>
  <si>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</si>
  <si>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</si>
  <si>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</si>
  <si>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</si>
  <si>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</si>
  <si>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</si>
  <si>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</si>
  <si>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</si>
  <si>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</si>
  <si>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</si>
  <si>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</si>
  <si>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</si>
  <si>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</si>
  <si>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</si>
  <si>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</si>
  <si>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</si>
  <si>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112100001RAA</t>
  </si>
  <si>
    <t>Kácení stromů do 500 mm a odstranění pařezů, včetně odvozu, spálení větví</t>
  </si>
  <si>
    <t>kus</t>
  </si>
  <si>
    <t>POL2_0</t>
  </si>
  <si>
    <t>181050010RA0</t>
  </si>
  <si>
    <t>Terénní modelace</t>
  </si>
  <si>
    <t>m2</t>
  </si>
  <si>
    <t>30,0*1,0</t>
  </si>
  <si>
    <t>VV</t>
  </si>
  <si>
    <t>289201212R00</t>
  </si>
  <si>
    <t>Vyklínování uvol. kamenů, lomový kámen střední</t>
  </si>
  <si>
    <t>POL1_0</t>
  </si>
  <si>
    <t>331211431R00</t>
  </si>
  <si>
    <t>Zdivo pilířů z lom. kam. pro spár, MC 5, do 75 cm</t>
  </si>
  <si>
    <t>m3</t>
  </si>
  <si>
    <t>pilíře B zpětně:0,6*0,6*1,1*3</t>
  </si>
  <si>
    <t>Zdivo pilířů z lom. kam. pro spár, MC 5, do 75 cm, doplnění nových kamenů</t>
  </si>
  <si>
    <t>pilíře A:0,75*0,6*0,21</t>
  </si>
  <si>
    <t>B:0,6*0,6*0,21*5</t>
  </si>
  <si>
    <t>C:0,9*0,6*0,21*2</t>
  </si>
  <si>
    <t>D:0,9*0,6*(0,24+0,37)</t>
  </si>
  <si>
    <t>331231124R00</t>
  </si>
  <si>
    <t>Zdivo pilířů cihelné z CP 25 P25 na MVC</t>
  </si>
  <si>
    <t>hlavy pilířú:(0,85*0,6+0,7*0,6*5+0,75*1,0*4)*0,22</t>
  </si>
  <si>
    <t>zídka:18,42*0,6*0,05</t>
  </si>
  <si>
    <t>18,42*0,5*0,21</t>
  </si>
  <si>
    <t>7</t>
  </si>
  <si>
    <t>složitost hlav sloupků</t>
  </si>
  <si>
    <t>kpl</t>
  </si>
  <si>
    <t>622904121R00</t>
  </si>
  <si>
    <t>Ruční čištění ocelovým kartáčem</t>
  </si>
  <si>
    <t>pilíře:(0,6+0,6)*2*1,1*5</t>
  </si>
  <si>
    <t>(0,75+0,6)*2*1,1</t>
  </si>
  <si>
    <t>(0,9+0,6)*2*1,1*4</t>
  </si>
  <si>
    <t>622491142R00</t>
  </si>
  <si>
    <t>Nátěr hlavic  hydrofobní  2 x</t>
  </si>
  <si>
    <t>hlavice:0,75*0,75+0,6*0,6*5+0,9*0,6*4</t>
  </si>
  <si>
    <t>(0,75*4+0,6*4*5+1,5*2*4)*0,21</t>
  </si>
  <si>
    <t>zídka:18,42*0,6</t>
  </si>
  <si>
    <t>622421131R00</t>
  </si>
  <si>
    <t>Omítka vnější stěn, MVC, hladká, složitost 1-2</t>
  </si>
  <si>
    <t>stříšky:21,24</t>
  </si>
  <si>
    <t>627452101R00</t>
  </si>
  <si>
    <t>Spárování maltou MCs zapuštěné rovné, zdí z kamene</t>
  </si>
  <si>
    <t>0,6*4*1,11*5</t>
  </si>
  <si>
    <t>627452111R00</t>
  </si>
  <si>
    <t>Spárování maltou MCs zapuštěné rovné, zdí z cihel</t>
  </si>
  <si>
    <t>18,42*0,21*2</t>
  </si>
  <si>
    <t>962032231R00</t>
  </si>
  <si>
    <t>Bourání zdiva z cihel pálených na MVC</t>
  </si>
  <si>
    <t>hlavy pilířú:(0,85*0,6+0,7*0,6*5+1,0*0,7*4)*0,21</t>
  </si>
  <si>
    <t>962032241R00</t>
  </si>
  <si>
    <t>Bourání zdiva z cihel pálených na MC podezdívka</t>
  </si>
  <si>
    <t>18,42*0,5*0,2</t>
  </si>
  <si>
    <t>962025151R00</t>
  </si>
  <si>
    <t>Bourání pilířů kamenných</t>
  </si>
  <si>
    <t>sloupky B:0,6*0,6*1,1*3</t>
  </si>
  <si>
    <t>979022012R00</t>
  </si>
  <si>
    <t>Očištění  vybouraného kamene - sloupky</t>
  </si>
  <si>
    <t>přemístění sloupku HUP</t>
  </si>
  <si>
    <t>ks</t>
  </si>
  <si>
    <t>979081111R00</t>
  </si>
  <si>
    <t>Odvoz suti a vybour. hmot na skládku do 1 km</t>
  </si>
  <si>
    <t>t</t>
  </si>
  <si>
    <t>979081121R00</t>
  </si>
  <si>
    <t>Příplatek k odvozu za každý další 1 km</t>
  </si>
  <si>
    <t>979999999R00</t>
  </si>
  <si>
    <t>Poplatek za skládku 10 % příměsí</t>
  </si>
  <si>
    <t>998151111R00</t>
  </si>
  <si>
    <t>Přesun hmot, oplocení a zvláštní obj. zděné do 10m</t>
  </si>
  <si>
    <t>TR O1-5 dřevěná výplň plotu</t>
  </si>
  <si>
    <t>(2,7*3+2,65+2,9+2,75+2,02)*0,82</t>
  </si>
  <si>
    <t>4</t>
  </si>
  <si>
    <t>TR 06 branka 115/108 cm</t>
  </si>
  <si>
    <t>5</t>
  </si>
  <si>
    <t>TR 07 brána 355/108 cm</t>
  </si>
  <si>
    <t>767914830R00</t>
  </si>
  <si>
    <t>Demontáž oplocení rámového H do 2 m</t>
  </si>
  <si>
    <t>m</t>
  </si>
  <si>
    <t>2,7*3+2,65*1+2,9*+2,75+2,02</t>
  </si>
  <si>
    <t>767920810R00</t>
  </si>
  <si>
    <t>Demontáž vrat k oplocení plochy do 2 m2</t>
  </si>
  <si>
    <t>767920820R00</t>
  </si>
  <si>
    <t>Demontáž vrat k oplocení plochy do 6 m2</t>
  </si>
  <si>
    <t>repase branky ocelové nad vstupem,  opískování s příp. opravou</t>
  </si>
  <si>
    <t>6</t>
  </si>
  <si>
    <t>zařízení stave9646niště, mimostavništní doprava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</si>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</sst>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S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opLeftCell="B26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5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5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5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5">
      <c r="A5" s="4"/>
      <c r="B5" s="47" t="s">
        <v>21</v>
      </c>
      <c r="C5" s="5"/>
      <c r="D5" s="122"/>
      <c r="E5" s="26"/>
      <c r="F5" s="26"/>
      <c r="G5" s="26"/>
      <c r="H5" s="28" t="s">
        <v>33</v>
      </c>
      <c r="I5" s="122"/>
      <c r="J5" s="11"/>
    </row>
    <row r="6" spans="1:15" ht="15.75" customHeight="1" x14ac:dyDescent="0.25">
      <c r="A6" s="4"/>
      <c r="B6" s="41"/>
      <c r="C6" s="26"/>
      <c r="D6" s="122"/>
      <c r="E6" s="26"/>
      <c r="F6" s="26"/>
      <c r="G6" s="26"/>
      <c r="H6" s="28" t="s">
        <v>34</v>
      </c>
      <c r="I6" s="122"/>
      <c r="J6" s="11"/>
    </row>
    <row r="7" spans="1:15" ht="15.75" customHeight="1" x14ac:dyDescent="0.25">
      <c r="A7" s="4"/>
      <c r="B7" s="42"/>
      <c r="C7" s="123"/>
      <c r="D7" s="105"/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5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5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5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SUMIF(F47:F56,A16,I47:I56)+SUMIF(F47:F56,"PSU",I47:I56)</f>
        <v>0</v>
      </c>
      <c r="J16" s="93"/>
    </row>
    <row r="17" spans="1:10" ht="23.25" customHeight="1" x14ac:dyDescent="0.25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SUMIF(F47:F56,A17,I47:I56)</f>
        <v>0</v>
      </c>
      <c r="J17" s="93"/>
    </row>
    <row r="18" spans="1:10" ht="23.25" customHeight="1" x14ac:dyDescent="0.25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SUMIF(F47:F56,A18,I47:I56)</f>
        <v>0</v>
      </c>
      <c r="J18" s="93"/>
    </row>
    <row r="19" spans="1:10" ht="23.25" customHeight="1" x14ac:dyDescent="0.25">
      <c r="A19" s="193" t="s">
        <v>70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SUMIF(F47:F56,A19,I47:I56)</f>
        <v>0</v>
      </c>
      <c r="J19" s="93"/>
    </row>
    <row r="20" spans="1:10" ht="23.25" customHeight="1" x14ac:dyDescent="0.25">
      <c r="A20" s="193" t="s">
        <v>71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SUMIF(F47:F56,A20,I47:I56)</f>
        <v>0</v>
      </c>
      <c r="J20" s="93"/>
    </row>
    <row r="21" spans="1:10" ht="23.25" customHeight="1" x14ac:dyDescent="0.25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3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3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49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43440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5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5">
      <c r="A39" s="131">
        <v>0</v>
      </c>
      <c r="B39" s="137" t="s">
        <v>47</v>
      </c>
      <c r="C39" s="138" t="s">
        <v>46</v>
      </c>
      <c r="D39" s="139"/>
      <c r="E39" s="139"/>
      <c r="F39" s="147">
        <f>'Rozpočet Pol'!AC74</f>
        <v>0</v>
      </c>
      <c r="G39" s="148">
        <f>'Rozpočet Pol'!AD74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5">
      <c r="A40" s="131"/>
      <c r="B40" s="141" t="s">
        <v>48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6" x14ac:dyDescent="0.3">
      <c r="B44" s="161" t="s">
        <v>50</v>
      </c>
    </row>
    <row r="46" spans="1:10" ht="25.5" customHeight="1" x14ac:dyDescent="0.25">
      <c r="A46" s="162"/>
      <c r="B46" s="168" t="s">
        <v>16</v>
      </c>
      <c r="C46" s="168" t="s">
        <v>5</v>
      </c>
      <c r="D46" s="169"/>
      <c r="E46" s="169"/>
      <c r="F46" s="172" t="s">
        <v>51</v>
      </c>
      <c r="G46" s="172"/>
      <c r="H46" s="172"/>
      <c r="I46" s="173" t="s">
        <v>28</v>
      </c>
      <c r="J46" s="173"/>
    </row>
    <row r="47" spans="1:10" ht="25.5" customHeight="1" x14ac:dyDescent="0.25">
      <c r="A47" s="163"/>
      <c r="B47" s="174" t="s">
        <v>52</v>
      </c>
      <c r="C47" s="175" t="s">
        <v>53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 x14ac:dyDescent="0.25">
      <c r="A48" s="163"/>
      <c r="B48" s="166" t="s">
        <v>54</v>
      </c>
      <c r="C48" s="165" t="s">
        <v>55</v>
      </c>
      <c r="D48" s="167"/>
      <c r="E48" s="167"/>
      <c r="F48" s="183" t="s">
        <v>23</v>
      </c>
      <c r="G48" s="184"/>
      <c r="H48" s="184"/>
      <c r="I48" s="185">
        <f>'Rozpočet Pol'!G12</f>
        <v>0</v>
      </c>
      <c r="J48" s="185"/>
    </row>
    <row r="49" spans="1:10" ht="25.5" customHeight="1" x14ac:dyDescent="0.25">
      <c r="A49" s="163"/>
      <c r="B49" s="166" t="s">
        <v>56</v>
      </c>
      <c r="C49" s="165" t="s">
        <v>57</v>
      </c>
      <c r="D49" s="167"/>
      <c r="E49" s="167"/>
      <c r="F49" s="183" t="s">
        <v>23</v>
      </c>
      <c r="G49" s="184"/>
      <c r="H49" s="184"/>
      <c r="I49" s="185">
        <f>'Rozpočet Pol'!G14</f>
        <v>0</v>
      </c>
      <c r="J49" s="185"/>
    </row>
    <row r="50" spans="1:10" ht="25.5" customHeight="1" x14ac:dyDescent="0.25">
      <c r="A50" s="163"/>
      <c r="B50" s="166" t="s">
        <v>58</v>
      </c>
      <c r="C50" s="165" t="s">
        <v>59</v>
      </c>
      <c r="D50" s="167"/>
      <c r="E50" s="167"/>
      <c r="F50" s="183" t="s">
        <v>23</v>
      </c>
      <c r="G50" s="184"/>
      <c r="H50" s="184"/>
      <c r="I50" s="185">
        <f>'Rozpočet Pol'!G27</f>
        <v>0</v>
      </c>
      <c r="J50" s="185"/>
    </row>
    <row r="51" spans="1:10" ht="25.5" customHeight="1" x14ac:dyDescent="0.25">
      <c r="A51" s="163"/>
      <c r="B51" s="166" t="s">
        <v>60</v>
      </c>
      <c r="C51" s="165" t="s">
        <v>61</v>
      </c>
      <c r="D51" s="167"/>
      <c r="E51" s="167"/>
      <c r="F51" s="183" t="s">
        <v>23</v>
      </c>
      <c r="G51" s="184"/>
      <c r="H51" s="184"/>
      <c r="I51" s="185">
        <f>'Rozpočet Pol'!G45</f>
        <v>0</v>
      </c>
      <c r="J51" s="185"/>
    </row>
    <row r="52" spans="1:10" ht="25.5" customHeight="1" x14ac:dyDescent="0.25">
      <c r="A52" s="163"/>
      <c r="B52" s="166" t="s">
        <v>62</v>
      </c>
      <c r="C52" s="165" t="s">
        <v>63</v>
      </c>
      <c r="D52" s="167"/>
      <c r="E52" s="167"/>
      <c r="F52" s="183" t="s">
        <v>23</v>
      </c>
      <c r="G52" s="184"/>
      <c r="H52" s="184"/>
      <c r="I52" s="185">
        <f>'Rozpočet Pol'!G52</f>
        <v>0</v>
      </c>
      <c r="J52" s="185"/>
    </row>
    <row r="53" spans="1:10" ht="25.5" customHeight="1" x14ac:dyDescent="0.25">
      <c r="A53" s="163"/>
      <c r="B53" s="166" t="s">
        <v>64</v>
      </c>
      <c r="C53" s="165" t="s">
        <v>65</v>
      </c>
      <c r="D53" s="167"/>
      <c r="E53" s="167"/>
      <c r="F53" s="183" t="s">
        <v>23</v>
      </c>
      <c r="G53" s="184"/>
      <c r="H53" s="184"/>
      <c r="I53" s="185">
        <f>'Rozpočet Pol'!G58</f>
        <v>0</v>
      </c>
      <c r="J53" s="185"/>
    </row>
    <row r="54" spans="1:10" ht="25.5" customHeight="1" x14ac:dyDescent="0.25">
      <c r="A54" s="163"/>
      <c r="B54" s="166" t="s">
        <v>66</v>
      </c>
      <c r="C54" s="165" t="s">
        <v>67</v>
      </c>
      <c r="D54" s="167"/>
      <c r="E54" s="167"/>
      <c r="F54" s="183" t="s">
        <v>24</v>
      </c>
      <c r="G54" s="184"/>
      <c r="H54" s="184"/>
      <c r="I54" s="185">
        <f>'Rozpočet Pol'!G60</f>
        <v>0</v>
      </c>
      <c r="J54" s="185"/>
    </row>
    <row r="55" spans="1:10" ht="25.5" customHeight="1" x14ac:dyDescent="0.25">
      <c r="A55" s="163"/>
      <c r="B55" s="166" t="s">
        <v>68</v>
      </c>
      <c r="C55" s="165" t="s">
        <v>69</v>
      </c>
      <c r="D55" s="167"/>
      <c r="E55" s="167"/>
      <c r="F55" s="183" t="s">
        <v>24</v>
      </c>
      <c r="G55" s="184"/>
      <c r="H55" s="184"/>
      <c r="I55" s="185">
        <f>'Rozpočet Pol'!G65</f>
        <v>0</v>
      </c>
      <c r="J55" s="185"/>
    </row>
    <row r="56" spans="1:10" ht="25.5" customHeight="1" x14ac:dyDescent="0.25">
      <c r="A56" s="163"/>
      <c r="B56" s="177" t="s">
        <v>70</v>
      </c>
      <c r="C56" s="178" t="s">
        <v>26</v>
      </c>
      <c r="D56" s="179"/>
      <c r="E56" s="179"/>
      <c r="F56" s="186" t="s">
        <v>23</v>
      </c>
      <c r="G56" s="187"/>
      <c r="H56" s="187"/>
      <c r="I56" s="188">
        <f>'Rozpočet Pol'!G71</f>
        <v>0</v>
      </c>
      <c r="J56" s="188"/>
    </row>
    <row r="57" spans="1:10" ht="25.5" customHeight="1" x14ac:dyDescent="0.25">
      <c r="A57" s="164"/>
      <c r="B57" s="170" t="s">
        <v>1</v>
      </c>
      <c r="C57" s="170"/>
      <c r="D57" s="171"/>
      <c r="E57" s="171"/>
      <c r="F57" s="189"/>
      <c r="G57" s="190"/>
      <c r="H57" s="190"/>
      <c r="I57" s="191">
        <f>SUM(I47:I56)</f>
        <v>0</v>
      </c>
      <c r="J57" s="191"/>
    </row>
    <row r="58" spans="1:10" x14ac:dyDescent="0.25">
      <c r="F58" s="192"/>
      <c r="G58" s="130"/>
      <c r="H58" s="192"/>
      <c r="I58" s="130"/>
      <c r="J58" s="130"/>
    </row>
    <row r="59" spans="1:10" x14ac:dyDescent="0.25">
      <c r="F59" s="192"/>
      <c r="G59" s="130"/>
      <c r="H59" s="192"/>
      <c r="I59" s="130"/>
      <c r="J59" s="130"/>
    </row>
    <row r="60" spans="1:10" x14ac:dyDescent="0.25">
      <c r="F60" s="192"/>
      <c r="G60" s="130"/>
      <c r="H60" s="192"/>
      <c r="I60" s="130"/>
      <c r="J60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I55:J55"/>
    <mergeCell ref="C55:E55"/>
    <mergeCell ref="I56:J56"/>
    <mergeCell ref="C56:E56"/>
    <mergeCell ref="I57:J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79" t="s">
        <v>41</v>
      </c>
      <c r="B2" s="78"/>
      <c r="C2" s="103"/>
      <c r="D2" s="103"/>
      <c r="E2" s="103"/>
      <c r="F2" s="103"/>
      <c r="G2" s="104"/>
    </row>
    <row r="3" spans="1:7" ht="24.9" hidden="1" customHeight="1" x14ac:dyDescent="0.25">
      <c r="A3" s="79" t="s">
        <v>7</v>
      </c>
      <c r="B3" s="78"/>
      <c r="C3" s="103"/>
      <c r="D3" s="103"/>
      <c r="E3" s="103"/>
      <c r="F3" s="103"/>
      <c r="G3" s="104"/>
    </row>
    <row r="4" spans="1:7" ht="24.9" hidden="1" customHeight="1" x14ac:dyDescent="0.25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84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129" customWidth="1"/>
    <col min="3" max="3" width="38.33203125" style="129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3">
      <c r="A1" s="195" t="s">
        <v>6</v>
      </c>
      <c r="B1" s="195"/>
      <c r="C1" s="195"/>
      <c r="D1" s="195"/>
      <c r="E1" s="195"/>
      <c r="F1" s="195"/>
      <c r="G1" s="195"/>
      <c r="AE1" t="s">
        <v>73</v>
      </c>
    </row>
    <row r="2" spans="1:60" ht="25.05" customHeight="1" x14ac:dyDescent="0.25">
      <c r="A2" s="202" t="s">
        <v>72</v>
      </c>
      <c r="B2" s="196"/>
      <c r="C2" s="197" t="s">
        <v>46</v>
      </c>
      <c r="D2" s="198"/>
      <c r="E2" s="198"/>
      <c r="F2" s="198"/>
      <c r="G2" s="204"/>
      <c r="AE2" t="s">
        <v>74</v>
      </c>
    </row>
    <row r="3" spans="1:60" ht="25.05" customHeight="1" x14ac:dyDescent="0.25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75</v>
      </c>
    </row>
    <row r="4" spans="1:60" ht="25.05" hidden="1" customHeight="1" x14ac:dyDescent="0.25">
      <c r="A4" s="203" t="s">
        <v>8</v>
      </c>
      <c r="B4" s="201"/>
      <c r="C4" s="199"/>
      <c r="D4" s="200"/>
      <c r="E4" s="200"/>
      <c r="F4" s="200"/>
      <c r="G4" s="205"/>
      <c r="AE4" t="s">
        <v>76</v>
      </c>
    </row>
    <row r="5" spans="1:60" hidden="1" x14ac:dyDescent="0.25">
      <c r="A5" s="206" t="s">
        <v>77</v>
      </c>
      <c r="B5" s="207"/>
      <c r="C5" s="208"/>
      <c r="D5" s="209"/>
      <c r="E5" s="209"/>
      <c r="F5" s="209"/>
      <c r="G5" s="210"/>
      <c r="AE5" t="s">
        <v>78</v>
      </c>
    </row>
    <row r="7" spans="1:60" ht="39.6" x14ac:dyDescent="0.25">
      <c r="A7" s="215" t="s">
        <v>79</v>
      </c>
      <c r="B7" s="216" t="s">
        <v>80</v>
      </c>
      <c r="C7" s="216" t="s">
        <v>81</v>
      </c>
      <c r="D7" s="215" t="s">
        <v>82</v>
      </c>
      <c r="E7" s="215" t="s">
        <v>83</v>
      </c>
      <c r="F7" s="211" t="s">
        <v>84</v>
      </c>
      <c r="G7" s="234" t="s">
        <v>28</v>
      </c>
      <c r="H7" s="235" t="s">
        <v>29</v>
      </c>
      <c r="I7" s="235" t="s">
        <v>85</v>
      </c>
      <c r="J7" s="235" t="s">
        <v>30</v>
      </c>
      <c r="K7" s="235" t="s">
        <v>86</v>
      </c>
      <c r="L7" s="235" t="s">
        <v>87</v>
      </c>
      <c r="M7" s="235" t="s">
        <v>88</v>
      </c>
      <c r="N7" s="235" t="s">
        <v>89</v>
      </c>
      <c r="O7" s="235" t="s">
        <v>90</v>
      </c>
      <c r="P7" s="235" t="s">
        <v>91</v>
      </c>
      <c r="Q7" s="235" t="s">
        <v>92</v>
      </c>
      <c r="R7" s="235" t="s">
        <v>93</v>
      </c>
      <c r="S7" s="235" t="s">
        <v>94</v>
      </c>
      <c r="T7" s="235" t="s">
        <v>95</v>
      </c>
      <c r="U7" s="218" t="s">
        <v>96</v>
      </c>
    </row>
    <row r="8" spans="1:60" x14ac:dyDescent="0.25">
      <c r="A8" s="236" t="s">
        <v>97</v>
      </c>
      <c r="B8" s="237" t="s">
        <v>52</v>
      </c>
      <c r="C8" s="238" t="s">
        <v>53</v>
      </c>
      <c r="D8" s="239"/>
      <c r="E8" s="240"/>
      <c r="F8" s="241"/>
      <c r="G8" s="241">
        <f>SUMIF(AE9:AE11,"&lt;&gt;NOR",G9:G11)</f>
        <v>0</v>
      </c>
      <c r="H8" s="241"/>
      <c r="I8" s="241">
        <f>SUM(I9:I11)</f>
        <v>0</v>
      </c>
      <c r="J8" s="241"/>
      <c r="K8" s="241">
        <f>SUM(K9:K11)</f>
        <v>0</v>
      </c>
      <c r="L8" s="241"/>
      <c r="M8" s="241">
        <f>SUM(M9:M11)</f>
        <v>0</v>
      </c>
      <c r="N8" s="217"/>
      <c r="O8" s="217">
        <f>SUM(O9:O11)</f>
        <v>6.0800000000000003E-3</v>
      </c>
      <c r="P8" s="217"/>
      <c r="Q8" s="217">
        <f>SUM(Q9:Q11)</f>
        <v>0</v>
      </c>
      <c r="R8" s="217"/>
      <c r="S8" s="217"/>
      <c r="T8" s="236"/>
      <c r="U8" s="217">
        <f>SUM(U9:U11)</f>
        <v>20.61</v>
      </c>
      <c r="AE8" t="s">
        <v>98</v>
      </c>
    </row>
    <row r="9" spans="1:60" ht="20.399999999999999" outlineLevel="1" x14ac:dyDescent="0.25">
      <c r="A9" s="213">
        <v>1</v>
      </c>
      <c r="B9" s="219" t="s">
        <v>99</v>
      </c>
      <c r="C9" s="264" t="s">
        <v>100</v>
      </c>
      <c r="D9" s="221" t="s">
        <v>101</v>
      </c>
      <c r="E9" s="228">
        <v>2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3.0400000000000002E-3</v>
      </c>
      <c r="O9" s="222">
        <f>ROUND(E9*N9,5)</f>
        <v>6.0800000000000003E-3</v>
      </c>
      <c r="P9" s="222">
        <v>0</v>
      </c>
      <c r="Q9" s="222">
        <f>ROUND(E9*P9,5)</f>
        <v>0</v>
      </c>
      <c r="R9" s="222"/>
      <c r="S9" s="222"/>
      <c r="T9" s="223">
        <v>5.18</v>
      </c>
      <c r="U9" s="222">
        <f>ROUND(E9*T9,2)</f>
        <v>10.36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102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13">
        <v>2</v>
      </c>
      <c r="B10" s="219" t="s">
        <v>103</v>
      </c>
      <c r="C10" s="264" t="s">
        <v>104</v>
      </c>
      <c r="D10" s="221" t="s">
        <v>105</v>
      </c>
      <c r="E10" s="228">
        <v>30</v>
      </c>
      <c r="F10" s="231"/>
      <c r="G10" s="232">
        <f>ROUND(E10*F10,2)</f>
        <v>0</v>
      </c>
      <c r="H10" s="231"/>
      <c r="I10" s="232">
        <f>ROUND(E10*H10,2)</f>
        <v>0</v>
      </c>
      <c r="J10" s="231"/>
      <c r="K10" s="232">
        <f>ROUND(E10*J10,2)</f>
        <v>0</v>
      </c>
      <c r="L10" s="232">
        <v>21</v>
      </c>
      <c r="M10" s="232">
        <f>G10*(1+L10/100)</f>
        <v>0</v>
      </c>
      <c r="N10" s="222">
        <v>0</v>
      </c>
      <c r="O10" s="222">
        <f>ROUND(E10*N10,5)</f>
        <v>0</v>
      </c>
      <c r="P10" s="222">
        <v>0</v>
      </c>
      <c r="Q10" s="222">
        <f>ROUND(E10*P10,5)</f>
        <v>0</v>
      </c>
      <c r="R10" s="222"/>
      <c r="S10" s="222"/>
      <c r="T10" s="223">
        <v>0.34155000000000002</v>
      </c>
      <c r="U10" s="222">
        <f>ROUND(E10*T10,2)</f>
        <v>10.25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102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5">
      <c r="A11" s="213"/>
      <c r="B11" s="219"/>
      <c r="C11" s="265" t="s">
        <v>106</v>
      </c>
      <c r="D11" s="224"/>
      <c r="E11" s="229">
        <v>30</v>
      </c>
      <c r="F11" s="232"/>
      <c r="G11" s="232"/>
      <c r="H11" s="232"/>
      <c r="I11" s="232"/>
      <c r="J11" s="232"/>
      <c r="K11" s="232"/>
      <c r="L11" s="232"/>
      <c r="M11" s="232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107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x14ac:dyDescent="0.25">
      <c r="A12" s="214" t="s">
        <v>97</v>
      </c>
      <c r="B12" s="220" t="s">
        <v>54</v>
      </c>
      <c r="C12" s="266" t="s">
        <v>55</v>
      </c>
      <c r="D12" s="225"/>
      <c r="E12" s="230"/>
      <c r="F12" s="233"/>
      <c r="G12" s="233">
        <f>SUMIF(AE13:AE13,"&lt;&gt;NOR",G13:G13)</f>
        <v>0</v>
      </c>
      <c r="H12" s="233"/>
      <c r="I12" s="233">
        <f>SUM(I13:I13)</f>
        <v>0</v>
      </c>
      <c r="J12" s="233"/>
      <c r="K12" s="233">
        <f>SUM(K13:K13)</f>
        <v>0</v>
      </c>
      <c r="L12" s="233"/>
      <c r="M12" s="233">
        <f>SUM(M13:M13)</f>
        <v>0</v>
      </c>
      <c r="N12" s="226"/>
      <c r="O12" s="226">
        <f>SUM(O13:O13)</f>
        <v>3.465E-2</v>
      </c>
      <c r="P12" s="226"/>
      <c r="Q12" s="226">
        <f>SUM(Q13:Q13)</f>
        <v>0</v>
      </c>
      <c r="R12" s="226"/>
      <c r="S12" s="226"/>
      <c r="T12" s="227"/>
      <c r="U12" s="226">
        <f>SUM(U13:U13)</f>
        <v>2.77</v>
      </c>
      <c r="AE12" t="s">
        <v>98</v>
      </c>
    </row>
    <row r="13" spans="1:60" outlineLevel="1" x14ac:dyDescent="0.25">
      <c r="A13" s="213">
        <v>3</v>
      </c>
      <c r="B13" s="219" t="s">
        <v>108</v>
      </c>
      <c r="C13" s="264" t="s">
        <v>109</v>
      </c>
      <c r="D13" s="221" t="s">
        <v>105</v>
      </c>
      <c r="E13" s="228">
        <v>2.5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22">
        <v>1.3860000000000001E-2</v>
      </c>
      <c r="O13" s="222">
        <f>ROUND(E13*N13,5)</f>
        <v>3.465E-2</v>
      </c>
      <c r="P13" s="222">
        <v>0</v>
      </c>
      <c r="Q13" s="222">
        <f>ROUND(E13*P13,5)</f>
        <v>0</v>
      </c>
      <c r="R13" s="222"/>
      <c r="S13" s="222"/>
      <c r="T13" s="223">
        <v>1.107</v>
      </c>
      <c r="U13" s="222">
        <f>ROUND(E13*T13,2)</f>
        <v>2.77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110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x14ac:dyDescent="0.25">
      <c r="A14" s="214" t="s">
        <v>97</v>
      </c>
      <c r="B14" s="220" t="s">
        <v>56</v>
      </c>
      <c r="C14" s="266" t="s">
        <v>57</v>
      </c>
      <c r="D14" s="225"/>
      <c r="E14" s="230"/>
      <c r="F14" s="233"/>
      <c r="G14" s="233">
        <f>SUMIF(AE15:AE26,"&lt;&gt;NOR",G15:G26)</f>
        <v>0</v>
      </c>
      <c r="H14" s="233"/>
      <c r="I14" s="233">
        <f>SUM(I15:I26)</f>
        <v>0</v>
      </c>
      <c r="J14" s="233"/>
      <c r="K14" s="233">
        <f>SUM(K15:K26)</f>
        <v>0</v>
      </c>
      <c r="L14" s="233"/>
      <c r="M14" s="233">
        <f>SUM(M15:M26)</f>
        <v>0</v>
      </c>
      <c r="N14" s="226"/>
      <c r="O14" s="226">
        <f>SUM(O15:O26)</f>
        <v>13.517060000000001</v>
      </c>
      <c r="P14" s="226"/>
      <c r="Q14" s="226">
        <f>SUM(Q15:Q26)</f>
        <v>0</v>
      </c>
      <c r="R14" s="226"/>
      <c r="S14" s="226"/>
      <c r="T14" s="227"/>
      <c r="U14" s="226">
        <f>SUM(U15:U26)</f>
        <v>32.39</v>
      </c>
      <c r="AE14" t="s">
        <v>98</v>
      </c>
    </row>
    <row r="15" spans="1:60" outlineLevel="1" x14ac:dyDescent="0.25">
      <c r="A15" s="213">
        <v>4</v>
      </c>
      <c r="B15" s="219" t="s">
        <v>111</v>
      </c>
      <c r="C15" s="264" t="s">
        <v>112</v>
      </c>
      <c r="D15" s="221" t="s">
        <v>113</v>
      </c>
      <c r="E15" s="228">
        <v>1.1879999999999999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22">
        <v>2.8473000000000002</v>
      </c>
      <c r="O15" s="222">
        <f>ROUND(E15*N15,5)</f>
        <v>3.38259</v>
      </c>
      <c r="P15" s="222">
        <v>0</v>
      </c>
      <c r="Q15" s="222">
        <f>ROUND(E15*P15,5)</f>
        <v>0</v>
      </c>
      <c r="R15" s="222"/>
      <c r="S15" s="222"/>
      <c r="T15" s="223">
        <v>6.3079999999999998</v>
      </c>
      <c r="U15" s="222">
        <f>ROUND(E15*T15,2)</f>
        <v>7.49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110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5">
      <c r="A16" s="213"/>
      <c r="B16" s="219"/>
      <c r="C16" s="265" t="s">
        <v>114</v>
      </c>
      <c r="D16" s="224"/>
      <c r="E16" s="229">
        <v>1.1879999999999999</v>
      </c>
      <c r="F16" s="232"/>
      <c r="G16" s="232"/>
      <c r="H16" s="232"/>
      <c r="I16" s="232"/>
      <c r="J16" s="232"/>
      <c r="K16" s="232"/>
      <c r="L16" s="232"/>
      <c r="M16" s="232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107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20.399999999999999" outlineLevel="1" x14ac:dyDescent="0.25">
      <c r="A17" s="213">
        <v>5</v>
      </c>
      <c r="B17" s="219" t="s">
        <v>111</v>
      </c>
      <c r="C17" s="264" t="s">
        <v>115</v>
      </c>
      <c r="D17" s="221" t="s">
        <v>113</v>
      </c>
      <c r="E17" s="228">
        <v>1.0286999999999999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22">
        <v>2.8473000000000002</v>
      </c>
      <c r="O17" s="222">
        <f>ROUND(E17*N17,5)</f>
        <v>2.92902</v>
      </c>
      <c r="P17" s="222">
        <v>0</v>
      </c>
      <c r="Q17" s="222">
        <f>ROUND(E17*P17,5)</f>
        <v>0</v>
      </c>
      <c r="R17" s="222"/>
      <c r="S17" s="222"/>
      <c r="T17" s="223">
        <v>6.3079999999999998</v>
      </c>
      <c r="U17" s="222">
        <f>ROUND(E17*T17,2)</f>
        <v>6.49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110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5">
      <c r="A18" s="213"/>
      <c r="B18" s="219"/>
      <c r="C18" s="265" t="s">
        <v>116</v>
      </c>
      <c r="D18" s="224"/>
      <c r="E18" s="229">
        <v>9.4500000000000001E-2</v>
      </c>
      <c r="F18" s="232"/>
      <c r="G18" s="232"/>
      <c r="H18" s="232"/>
      <c r="I18" s="232"/>
      <c r="J18" s="232"/>
      <c r="K18" s="232"/>
      <c r="L18" s="232"/>
      <c r="M18" s="232"/>
      <c r="N18" s="222"/>
      <c r="O18" s="222"/>
      <c r="P18" s="222"/>
      <c r="Q18" s="222"/>
      <c r="R18" s="222"/>
      <c r="S18" s="222"/>
      <c r="T18" s="223"/>
      <c r="U18" s="22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107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5">
      <c r="A19" s="213"/>
      <c r="B19" s="219"/>
      <c r="C19" s="265" t="s">
        <v>117</v>
      </c>
      <c r="D19" s="224"/>
      <c r="E19" s="229">
        <v>0.378</v>
      </c>
      <c r="F19" s="232"/>
      <c r="G19" s="232"/>
      <c r="H19" s="232"/>
      <c r="I19" s="232"/>
      <c r="J19" s="232"/>
      <c r="K19" s="232"/>
      <c r="L19" s="232"/>
      <c r="M19" s="232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107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5">
      <c r="A20" s="213"/>
      <c r="B20" s="219"/>
      <c r="C20" s="265" t="s">
        <v>118</v>
      </c>
      <c r="D20" s="224"/>
      <c r="E20" s="229">
        <v>0.2268</v>
      </c>
      <c r="F20" s="232"/>
      <c r="G20" s="232"/>
      <c r="H20" s="232"/>
      <c r="I20" s="232"/>
      <c r="J20" s="232"/>
      <c r="K20" s="232"/>
      <c r="L20" s="232"/>
      <c r="M20" s="232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107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5">
      <c r="A21" s="213"/>
      <c r="B21" s="219"/>
      <c r="C21" s="265" t="s">
        <v>119</v>
      </c>
      <c r="D21" s="224"/>
      <c r="E21" s="229">
        <v>0.32940000000000003</v>
      </c>
      <c r="F21" s="232"/>
      <c r="G21" s="232"/>
      <c r="H21" s="232"/>
      <c r="I21" s="232"/>
      <c r="J21" s="232"/>
      <c r="K21" s="232"/>
      <c r="L21" s="232"/>
      <c r="M21" s="232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107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5">
      <c r="A22" s="213">
        <v>6</v>
      </c>
      <c r="B22" s="219" t="s">
        <v>120</v>
      </c>
      <c r="C22" s="264" t="s">
        <v>121</v>
      </c>
      <c r="D22" s="221" t="s">
        <v>113</v>
      </c>
      <c r="E22" s="228">
        <v>3.7208999999999999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22">
        <v>1.93648</v>
      </c>
      <c r="O22" s="222">
        <f>ROUND(E22*N22,5)</f>
        <v>7.2054499999999999</v>
      </c>
      <c r="P22" s="222">
        <v>0</v>
      </c>
      <c r="Q22" s="222">
        <f>ROUND(E22*P22,5)</f>
        <v>0</v>
      </c>
      <c r="R22" s="222"/>
      <c r="S22" s="222"/>
      <c r="T22" s="223">
        <v>4.9470000000000001</v>
      </c>
      <c r="U22" s="222">
        <f>ROUND(E22*T22,2)</f>
        <v>18.41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110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5">
      <c r="A23" s="213"/>
      <c r="B23" s="219"/>
      <c r="C23" s="265" t="s">
        <v>122</v>
      </c>
      <c r="D23" s="224"/>
      <c r="E23" s="229">
        <v>1.2342</v>
      </c>
      <c r="F23" s="232"/>
      <c r="G23" s="232"/>
      <c r="H23" s="232"/>
      <c r="I23" s="232"/>
      <c r="J23" s="232"/>
      <c r="K23" s="232"/>
      <c r="L23" s="232"/>
      <c r="M23" s="232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107</v>
      </c>
      <c r="AF23" s="212">
        <v>0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5">
      <c r="A24" s="213"/>
      <c r="B24" s="219"/>
      <c r="C24" s="265" t="s">
        <v>123</v>
      </c>
      <c r="D24" s="224"/>
      <c r="E24" s="229">
        <v>0.55259999999999998</v>
      </c>
      <c r="F24" s="232"/>
      <c r="G24" s="232"/>
      <c r="H24" s="232"/>
      <c r="I24" s="232"/>
      <c r="J24" s="232"/>
      <c r="K24" s="232"/>
      <c r="L24" s="232"/>
      <c r="M24" s="232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107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5">
      <c r="A25" s="213"/>
      <c r="B25" s="219"/>
      <c r="C25" s="265" t="s">
        <v>124</v>
      </c>
      <c r="D25" s="224"/>
      <c r="E25" s="229">
        <v>1.9340999999999999</v>
      </c>
      <c r="F25" s="232"/>
      <c r="G25" s="232"/>
      <c r="H25" s="232"/>
      <c r="I25" s="232"/>
      <c r="J25" s="232"/>
      <c r="K25" s="232"/>
      <c r="L25" s="232"/>
      <c r="M25" s="232"/>
      <c r="N25" s="222"/>
      <c r="O25" s="222"/>
      <c r="P25" s="222"/>
      <c r="Q25" s="222"/>
      <c r="R25" s="222"/>
      <c r="S25" s="222"/>
      <c r="T25" s="223"/>
      <c r="U25" s="22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107</v>
      </c>
      <c r="AF25" s="212">
        <v>0</v>
      </c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5">
      <c r="A26" s="213">
        <v>7</v>
      </c>
      <c r="B26" s="219" t="s">
        <v>125</v>
      </c>
      <c r="C26" s="264" t="s">
        <v>126</v>
      </c>
      <c r="D26" s="221" t="s">
        <v>127</v>
      </c>
      <c r="E26" s="228">
        <v>1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22">
        <v>0</v>
      </c>
      <c r="O26" s="222">
        <f>ROUND(E26*N26,5)</f>
        <v>0</v>
      </c>
      <c r="P26" s="222">
        <v>0</v>
      </c>
      <c r="Q26" s="222">
        <f>ROUND(E26*P26,5)</f>
        <v>0</v>
      </c>
      <c r="R26" s="222"/>
      <c r="S26" s="222"/>
      <c r="T26" s="223">
        <v>0</v>
      </c>
      <c r="U26" s="222">
        <f>ROUND(E26*T26,2)</f>
        <v>0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110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x14ac:dyDescent="0.25">
      <c r="A27" s="214" t="s">
        <v>97</v>
      </c>
      <c r="B27" s="220" t="s">
        <v>58</v>
      </c>
      <c r="C27" s="266" t="s">
        <v>59</v>
      </c>
      <c r="D27" s="225"/>
      <c r="E27" s="230"/>
      <c r="F27" s="233"/>
      <c r="G27" s="233">
        <f>SUMIF(AE28:AE44,"&lt;&gt;NOR",G28:G44)</f>
        <v>0</v>
      </c>
      <c r="H27" s="233"/>
      <c r="I27" s="233">
        <f>SUM(I28:I44)</f>
        <v>0</v>
      </c>
      <c r="J27" s="233"/>
      <c r="K27" s="233">
        <f>SUM(K28:K44)</f>
        <v>0</v>
      </c>
      <c r="L27" s="233"/>
      <c r="M27" s="233">
        <f>SUM(M28:M44)</f>
        <v>0</v>
      </c>
      <c r="N27" s="226"/>
      <c r="O27" s="226">
        <f>SUM(O28:O44)</f>
        <v>2.3490799999999998</v>
      </c>
      <c r="P27" s="226"/>
      <c r="Q27" s="226">
        <f>SUM(Q28:Q44)</f>
        <v>0</v>
      </c>
      <c r="R27" s="226"/>
      <c r="S27" s="226"/>
      <c r="T27" s="227"/>
      <c r="U27" s="226">
        <f>SUM(U28:U44)</f>
        <v>80.11</v>
      </c>
      <c r="AE27" t="s">
        <v>98</v>
      </c>
    </row>
    <row r="28" spans="1:60" outlineLevel="1" x14ac:dyDescent="0.25">
      <c r="A28" s="213">
        <v>8</v>
      </c>
      <c r="B28" s="219" t="s">
        <v>128</v>
      </c>
      <c r="C28" s="264" t="s">
        <v>129</v>
      </c>
      <c r="D28" s="221" t="s">
        <v>105</v>
      </c>
      <c r="E28" s="228">
        <v>29.37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22">
        <v>0</v>
      </c>
      <c r="O28" s="222">
        <f>ROUND(E28*N28,5)</f>
        <v>0</v>
      </c>
      <c r="P28" s="222">
        <v>0</v>
      </c>
      <c r="Q28" s="222">
        <f>ROUND(E28*P28,5)</f>
        <v>0</v>
      </c>
      <c r="R28" s="222"/>
      <c r="S28" s="222"/>
      <c r="T28" s="223">
        <v>0.43</v>
      </c>
      <c r="U28" s="222">
        <f>ROUND(E28*T28,2)</f>
        <v>12.63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110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5">
      <c r="A29" s="213"/>
      <c r="B29" s="219"/>
      <c r="C29" s="265" t="s">
        <v>130</v>
      </c>
      <c r="D29" s="224"/>
      <c r="E29" s="229">
        <v>13.2</v>
      </c>
      <c r="F29" s="232"/>
      <c r="G29" s="232"/>
      <c r="H29" s="232"/>
      <c r="I29" s="232"/>
      <c r="J29" s="232"/>
      <c r="K29" s="232"/>
      <c r="L29" s="232"/>
      <c r="M29" s="232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107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5">
      <c r="A30" s="213"/>
      <c r="B30" s="219"/>
      <c r="C30" s="265" t="s">
        <v>131</v>
      </c>
      <c r="D30" s="224"/>
      <c r="E30" s="229">
        <v>2.97</v>
      </c>
      <c r="F30" s="232"/>
      <c r="G30" s="232"/>
      <c r="H30" s="232"/>
      <c r="I30" s="232"/>
      <c r="J30" s="232"/>
      <c r="K30" s="232"/>
      <c r="L30" s="232"/>
      <c r="M30" s="232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107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5">
      <c r="A31" s="213"/>
      <c r="B31" s="219"/>
      <c r="C31" s="265" t="s">
        <v>132</v>
      </c>
      <c r="D31" s="224"/>
      <c r="E31" s="229">
        <v>13.2</v>
      </c>
      <c r="F31" s="232"/>
      <c r="G31" s="232"/>
      <c r="H31" s="232"/>
      <c r="I31" s="232"/>
      <c r="J31" s="232"/>
      <c r="K31" s="232"/>
      <c r="L31" s="232"/>
      <c r="M31" s="232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107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5">
      <c r="A32" s="213">
        <v>9</v>
      </c>
      <c r="B32" s="219" t="s">
        <v>133</v>
      </c>
      <c r="C32" s="264" t="s">
        <v>134</v>
      </c>
      <c r="D32" s="221" t="s">
        <v>105</v>
      </c>
      <c r="E32" s="228">
        <v>21.244499999999999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22">
        <v>3.5E-4</v>
      </c>
      <c r="O32" s="222">
        <f>ROUND(E32*N32,5)</f>
        <v>7.4400000000000004E-3</v>
      </c>
      <c r="P32" s="222">
        <v>0</v>
      </c>
      <c r="Q32" s="222">
        <f>ROUND(E32*P32,5)</f>
        <v>0</v>
      </c>
      <c r="R32" s="222"/>
      <c r="S32" s="222"/>
      <c r="T32" s="223">
        <v>8.5999999999999993E-2</v>
      </c>
      <c r="U32" s="222">
        <f>ROUND(E32*T32,2)</f>
        <v>1.83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110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5">
      <c r="A33" s="213"/>
      <c r="B33" s="219"/>
      <c r="C33" s="265" t="s">
        <v>135</v>
      </c>
      <c r="D33" s="224"/>
      <c r="E33" s="229">
        <v>4.5225</v>
      </c>
      <c r="F33" s="232"/>
      <c r="G33" s="232"/>
      <c r="H33" s="232"/>
      <c r="I33" s="232"/>
      <c r="J33" s="232"/>
      <c r="K33" s="232"/>
      <c r="L33" s="232"/>
      <c r="M33" s="232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107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5">
      <c r="A34" s="213"/>
      <c r="B34" s="219"/>
      <c r="C34" s="265" t="s">
        <v>136</v>
      </c>
      <c r="D34" s="224"/>
      <c r="E34" s="229">
        <v>5.67</v>
      </c>
      <c r="F34" s="232"/>
      <c r="G34" s="232"/>
      <c r="H34" s="232"/>
      <c r="I34" s="232"/>
      <c r="J34" s="232"/>
      <c r="K34" s="232"/>
      <c r="L34" s="232"/>
      <c r="M34" s="232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107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5">
      <c r="A35" s="213"/>
      <c r="B35" s="219"/>
      <c r="C35" s="265" t="s">
        <v>137</v>
      </c>
      <c r="D35" s="224"/>
      <c r="E35" s="229">
        <v>11.052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107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5">
      <c r="A36" s="213">
        <v>10</v>
      </c>
      <c r="B36" s="219" t="s">
        <v>138</v>
      </c>
      <c r="C36" s="264" t="s">
        <v>139</v>
      </c>
      <c r="D36" s="221" t="s">
        <v>105</v>
      </c>
      <c r="E36" s="228">
        <v>32.292000000000002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22">
        <v>4.8169999999999998E-2</v>
      </c>
      <c r="O36" s="222">
        <f>ROUND(E36*N36,5)</f>
        <v>1.5555099999999999</v>
      </c>
      <c r="P36" s="222">
        <v>0</v>
      </c>
      <c r="Q36" s="222">
        <f>ROUND(E36*P36,5)</f>
        <v>0</v>
      </c>
      <c r="R36" s="222"/>
      <c r="S36" s="222"/>
      <c r="T36" s="223">
        <v>0.74299999999999999</v>
      </c>
      <c r="U36" s="222">
        <f>ROUND(E36*T36,2)</f>
        <v>23.99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110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5">
      <c r="A37" s="213"/>
      <c r="B37" s="219"/>
      <c r="C37" s="265" t="s">
        <v>140</v>
      </c>
      <c r="D37" s="224"/>
      <c r="E37" s="229">
        <v>21.24</v>
      </c>
      <c r="F37" s="232"/>
      <c r="G37" s="232"/>
      <c r="H37" s="232"/>
      <c r="I37" s="232"/>
      <c r="J37" s="232"/>
      <c r="K37" s="232"/>
      <c r="L37" s="232"/>
      <c r="M37" s="232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107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5">
      <c r="A38" s="213"/>
      <c r="B38" s="219"/>
      <c r="C38" s="265" t="s">
        <v>137</v>
      </c>
      <c r="D38" s="224"/>
      <c r="E38" s="229">
        <v>11.052</v>
      </c>
      <c r="F38" s="232"/>
      <c r="G38" s="232"/>
      <c r="H38" s="232"/>
      <c r="I38" s="232"/>
      <c r="J38" s="232"/>
      <c r="K38" s="232"/>
      <c r="L38" s="232"/>
      <c r="M38" s="232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107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5">
      <c r="A39" s="213">
        <v>11</v>
      </c>
      <c r="B39" s="219" t="s">
        <v>141</v>
      </c>
      <c r="C39" s="264" t="s">
        <v>142</v>
      </c>
      <c r="D39" s="221" t="s">
        <v>105</v>
      </c>
      <c r="E39" s="228">
        <v>29.49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22">
        <v>2.214E-2</v>
      </c>
      <c r="O39" s="222">
        <f>ROUND(E39*N39,5)</f>
        <v>0.65290999999999999</v>
      </c>
      <c r="P39" s="222">
        <v>0</v>
      </c>
      <c r="Q39" s="222">
        <f>ROUND(E39*P39,5)</f>
        <v>0</v>
      </c>
      <c r="R39" s="222"/>
      <c r="S39" s="222"/>
      <c r="T39" s="223">
        <v>1.248</v>
      </c>
      <c r="U39" s="222">
        <f>ROUND(E39*T39,2)</f>
        <v>36.799999999999997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110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5">
      <c r="A40" s="213"/>
      <c r="B40" s="219"/>
      <c r="C40" s="265" t="s">
        <v>143</v>
      </c>
      <c r="D40" s="224"/>
      <c r="E40" s="229">
        <v>13.32</v>
      </c>
      <c r="F40" s="232"/>
      <c r="G40" s="232"/>
      <c r="H40" s="232"/>
      <c r="I40" s="232"/>
      <c r="J40" s="232"/>
      <c r="K40" s="232"/>
      <c r="L40" s="232"/>
      <c r="M40" s="232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107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5">
      <c r="A41" s="213"/>
      <c r="B41" s="219"/>
      <c r="C41" s="265" t="s">
        <v>131</v>
      </c>
      <c r="D41" s="224"/>
      <c r="E41" s="229">
        <v>2.97</v>
      </c>
      <c r="F41" s="232"/>
      <c r="G41" s="232"/>
      <c r="H41" s="232"/>
      <c r="I41" s="232"/>
      <c r="J41" s="232"/>
      <c r="K41" s="232"/>
      <c r="L41" s="232"/>
      <c r="M41" s="232"/>
      <c r="N41" s="222"/>
      <c r="O41" s="222"/>
      <c r="P41" s="222"/>
      <c r="Q41" s="222"/>
      <c r="R41" s="222"/>
      <c r="S41" s="222"/>
      <c r="T41" s="223"/>
      <c r="U41" s="222"/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107</v>
      </c>
      <c r="AF41" s="212">
        <v>0</v>
      </c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5">
      <c r="A42" s="213"/>
      <c r="B42" s="219"/>
      <c r="C42" s="265" t="s">
        <v>132</v>
      </c>
      <c r="D42" s="224"/>
      <c r="E42" s="229">
        <v>13.2</v>
      </c>
      <c r="F42" s="232"/>
      <c r="G42" s="232"/>
      <c r="H42" s="232"/>
      <c r="I42" s="232"/>
      <c r="J42" s="232"/>
      <c r="K42" s="232"/>
      <c r="L42" s="232"/>
      <c r="M42" s="232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107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5">
      <c r="A43" s="213">
        <v>12</v>
      </c>
      <c r="B43" s="219" t="s">
        <v>144</v>
      </c>
      <c r="C43" s="264" t="s">
        <v>145</v>
      </c>
      <c r="D43" s="221" t="s">
        <v>105</v>
      </c>
      <c r="E43" s="228">
        <v>7.7363999999999997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22">
        <v>1.7219999999999999E-2</v>
      </c>
      <c r="O43" s="222">
        <f>ROUND(E43*N43,5)</f>
        <v>0.13322000000000001</v>
      </c>
      <c r="P43" s="222">
        <v>0</v>
      </c>
      <c r="Q43" s="222">
        <f>ROUND(E43*P43,5)</f>
        <v>0</v>
      </c>
      <c r="R43" s="222"/>
      <c r="S43" s="222"/>
      <c r="T43" s="223">
        <v>0.628</v>
      </c>
      <c r="U43" s="222">
        <f>ROUND(E43*T43,2)</f>
        <v>4.8600000000000003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110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5">
      <c r="A44" s="213"/>
      <c r="B44" s="219"/>
      <c r="C44" s="265" t="s">
        <v>146</v>
      </c>
      <c r="D44" s="224"/>
      <c r="E44" s="229">
        <v>7.7363999999999997</v>
      </c>
      <c r="F44" s="232"/>
      <c r="G44" s="232"/>
      <c r="H44" s="232"/>
      <c r="I44" s="232"/>
      <c r="J44" s="232"/>
      <c r="K44" s="232"/>
      <c r="L44" s="232"/>
      <c r="M44" s="232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107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x14ac:dyDescent="0.25">
      <c r="A45" s="214" t="s">
        <v>97</v>
      </c>
      <c r="B45" s="220" t="s">
        <v>60</v>
      </c>
      <c r="C45" s="266" t="s">
        <v>61</v>
      </c>
      <c r="D45" s="225"/>
      <c r="E45" s="230"/>
      <c r="F45" s="233"/>
      <c r="G45" s="233">
        <f>SUMIF(AE46:AE51,"&lt;&gt;NOR",G46:G51)</f>
        <v>0</v>
      </c>
      <c r="H45" s="233"/>
      <c r="I45" s="233">
        <f>SUM(I46:I51)</f>
        <v>0</v>
      </c>
      <c r="J45" s="233"/>
      <c r="K45" s="233">
        <f>SUM(K46:K51)</f>
        <v>0</v>
      </c>
      <c r="L45" s="233"/>
      <c r="M45" s="233">
        <f>SUM(M46:M51)</f>
        <v>0</v>
      </c>
      <c r="N45" s="226"/>
      <c r="O45" s="226">
        <f>SUM(O46:O51)</f>
        <v>1.371E-2</v>
      </c>
      <c r="P45" s="226"/>
      <c r="Q45" s="226">
        <f>SUM(Q46:Q51)</f>
        <v>8.6068800000000003</v>
      </c>
      <c r="R45" s="226"/>
      <c r="S45" s="226"/>
      <c r="T45" s="227"/>
      <c r="U45" s="226">
        <f>SUM(U46:U51)</f>
        <v>9.6499999999999986</v>
      </c>
      <c r="AE45" t="s">
        <v>98</v>
      </c>
    </row>
    <row r="46" spans="1:60" outlineLevel="1" x14ac:dyDescent="0.25">
      <c r="A46" s="213">
        <v>13</v>
      </c>
      <c r="B46" s="219" t="s">
        <v>147</v>
      </c>
      <c r="C46" s="264" t="s">
        <v>148</v>
      </c>
      <c r="D46" s="221" t="s">
        <v>113</v>
      </c>
      <c r="E46" s="228">
        <v>1.1361000000000001</v>
      </c>
      <c r="F46" s="231"/>
      <c r="G46" s="232">
        <f>ROUND(E46*F46,2)</f>
        <v>0</v>
      </c>
      <c r="H46" s="231"/>
      <c r="I46" s="232">
        <f>ROUND(E46*H46,2)</f>
        <v>0</v>
      </c>
      <c r="J46" s="231"/>
      <c r="K46" s="232">
        <f>ROUND(E46*J46,2)</f>
        <v>0</v>
      </c>
      <c r="L46" s="232">
        <v>21</v>
      </c>
      <c r="M46" s="232">
        <f>G46*(1+L46/100)</f>
        <v>0</v>
      </c>
      <c r="N46" s="222">
        <v>1.2800000000000001E-3</v>
      </c>
      <c r="O46" s="222">
        <f>ROUND(E46*N46,5)</f>
        <v>1.4499999999999999E-3</v>
      </c>
      <c r="P46" s="222">
        <v>1.8</v>
      </c>
      <c r="Q46" s="222">
        <f>ROUND(E46*P46,5)</f>
        <v>2.0449799999999998</v>
      </c>
      <c r="R46" s="222"/>
      <c r="S46" s="222"/>
      <c r="T46" s="223">
        <v>1.52</v>
      </c>
      <c r="U46" s="222">
        <f>ROUND(E46*T46,2)</f>
        <v>1.73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110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5">
      <c r="A47" s="213"/>
      <c r="B47" s="219"/>
      <c r="C47" s="265" t="s">
        <v>149</v>
      </c>
      <c r="D47" s="224"/>
      <c r="E47" s="229">
        <v>1.1361000000000001</v>
      </c>
      <c r="F47" s="232"/>
      <c r="G47" s="232"/>
      <c r="H47" s="232"/>
      <c r="I47" s="232"/>
      <c r="J47" s="232"/>
      <c r="K47" s="232"/>
      <c r="L47" s="232"/>
      <c r="M47" s="232"/>
      <c r="N47" s="222"/>
      <c r="O47" s="222"/>
      <c r="P47" s="222"/>
      <c r="Q47" s="222"/>
      <c r="R47" s="222"/>
      <c r="S47" s="222"/>
      <c r="T47" s="223"/>
      <c r="U47" s="222"/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107</v>
      </c>
      <c r="AF47" s="212">
        <v>0</v>
      </c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5">
      <c r="A48" s="213">
        <v>14</v>
      </c>
      <c r="B48" s="219" t="s">
        <v>150</v>
      </c>
      <c r="C48" s="264" t="s">
        <v>151</v>
      </c>
      <c r="D48" s="221" t="s">
        <v>113</v>
      </c>
      <c r="E48" s="228">
        <v>1.8420000000000001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22">
        <v>1.2800000000000001E-3</v>
      </c>
      <c r="O48" s="222">
        <f>ROUND(E48*N48,5)</f>
        <v>2.3600000000000001E-3</v>
      </c>
      <c r="P48" s="222">
        <v>1.95</v>
      </c>
      <c r="Q48" s="222">
        <f>ROUND(E48*P48,5)</f>
        <v>3.5918999999999999</v>
      </c>
      <c r="R48" s="222"/>
      <c r="S48" s="222"/>
      <c r="T48" s="223">
        <v>1.7010000000000001</v>
      </c>
      <c r="U48" s="222">
        <f>ROUND(E48*T48,2)</f>
        <v>3.13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110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5">
      <c r="A49" s="213"/>
      <c r="B49" s="219"/>
      <c r="C49" s="265" t="s">
        <v>152</v>
      </c>
      <c r="D49" s="224"/>
      <c r="E49" s="229">
        <v>1.8420000000000001</v>
      </c>
      <c r="F49" s="232"/>
      <c r="G49" s="232"/>
      <c r="H49" s="232"/>
      <c r="I49" s="232"/>
      <c r="J49" s="232"/>
      <c r="K49" s="232"/>
      <c r="L49" s="232"/>
      <c r="M49" s="232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107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5">
      <c r="A50" s="213">
        <v>15</v>
      </c>
      <c r="B50" s="219" t="s">
        <v>153</v>
      </c>
      <c r="C50" s="264" t="s">
        <v>154</v>
      </c>
      <c r="D50" s="221" t="s">
        <v>113</v>
      </c>
      <c r="E50" s="228">
        <v>1.1879999999999999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22">
        <v>8.3300000000000006E-3</v>
      </c>
      <c r="O50" s="222">
        <f>ROUND(E50*N50,5)</f>
        <v>9.9000000000000008E-3</v>
      </c>
      <c r="P50" s="222">
        <v>2.5</v>
      </c>
      <c r="Q50" s="222">
        <f>ROUND(E50*P50,5)</f>
        <v>2.97</v>
      </c>
      <c r="R50" s="222"/>
      <c r="S50" s="222"/>
      <c r="T50" s="223">
        <v>4.0359999999999996</v>
      </c>
      <c r="U50" s="222">
        <f>ROUND(E50*T50,2)</f>
        <v>4.79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110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5">
      <c r="A51" s="213"/>
      <c r="B51" s="219"/>
      <c r="C51" s="265" t="s">
        <v>155</v>
      </c>
      <c r="D51" s="224"/>
      <c r="E51" s="229">
        <v>1.1879999999999999</v>
      </c>
      <c r="F51" s="232"/>
      <c r="G51" s="232"/>
      <c r="H51" s="232"/>
      <c r="I51" s="232"/>
      <c r="J51" s="232"/>
      <c r="K51" s="232"/>
      <c r="L51" s="232"/>
      <c r="M51" s="232"/>
      <c r="N51" s="222"/>
      <c r="O51" s="222"/>
      <c r="P51" s="222"/>
      <c r="Q51" s="222"/>
      <c r="R51" s="222"/>
      <c r="S51" s="222"/>
      <c r="T51" s="223"/>
      <c r="U51" s="222"/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107</v>
      </c>
      <c r="AF51" s="212">
        <v>0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x14ac:dyDescent="0.25">
      <c r="A52" s="214" t="s">
        <v>97</v>
      </c>
      <c r="B52" s="220" t="s">
        <v>62</v>
      </c>
      <c r="C52" s="266" t="s">
        <v>63</v>
      </c>
      <c r="D52" s="225"/>
      <c r="E52" s="230"/>
      <c r="F52" s="233"/>
      <c r="G52" s="233">
        <f>SUMIF(AE53:AE57,"&lt;&gt;NOR",G53:G57)</f>
        <v>0</v>
      </c>
      <c r="H52" s="233"/>
      <c r="I52" s="233">
        <f>SUM(I53:I57)</f>
        <v>0</v>
      </c>
      <c r="J52" s="233"/>
      <c r="K52" s="233">
        <f>SUM(K53:K57)</f>
        <v>0</v>
      </c>
      <c r="L52" s="233"/>
      <c r="M52" s="233">
        <f>SUM(M53:M57)</f>
        <v>0</v>
      </c>
      <c r="N52" s="226"/>
      <c r="O52" s="226">
        <f>SUM(O53:O57)</f>
        <v>0</v>
      </c>
      <c r="P52" s="226"/>
      <c r="Q52" s="226">
        <f>SUM(Q53:Q57)</f>
        <v>0.15866</v>
      </c>
      <c r="R52" s="226"/>
      <c r="S52" s="226"/>
      <c r="T52" s="227"/>
      <c r="U52" s="226">
        <f>SUM(U53:U57)</f>
        <v>15.379999999999999</v>
      </c>
      <c r="AE52" t="s">
        <v>98</v>
      </c>
    </row>
    <row r="53" spans="1:60" outlineLevel="1" x14ac:dyDescent="0.25">
      <c r="A53" s="213">
        <v>16</v>
      </c>
      <c r="B53" s="219" t="s">
        <v>156</v>
      </c>
      <c r="C53" s="264" t="s">
        <v>157</v>
      </c>
      <c r="D53" s="221" t="s">
        <v>113</v>
      </c>
      <c r="E53" s="228">
        <v>1.19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22">
        <v>0</v>
      </c>
      <c r="O53" s="222">
        <f>ROUND(E53*N53,5)</f>
        <v>0</v>
      </c>
      <c r="P53" s="222">
        <v>0.13333</v>
      </c>
      <c r="Q53" s="222">
        <f>ROUND(E53*P53,5)</f>
        <v>0.15866</v>
      </c>
      <c r="R53" s="222"/>
      <c r="S53" s="222"/>
      <c r="T53" s="223">
        <v>9.07</v>
      </c>
      <c r="U53" s="222">
        <f>ROUND(E53*T53,2)</f>
        <v>10.79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110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5">
      <c r="A54" s="213">
        <v>17</v>
      </c>
      <c r="B54" s="219" t="s">
        <v>52</v>
      </c>
      <c r="C54" s="264" t="s">
        <v>158</v>
      </c>
      <c r="D54" s="221" t="s">
        <v>159</v>
      </c>
      <c r="E54" s="228">
        <v>1</v>
      </c>
      <c r="F54" s="231"/>
      <c r="G54" s="232">
        <f>ROUND(E54*F54,2)</f>
        <v>0</v>
      </c>
      <c r="H54" s="231"/>
      <c r="I54" s="232">
        <f>ROUND(E54*H54,2)</f>
        <v>0</v>
      </c>
      <c r="J54" s="231"/>
      <c r="K54" s="232">
        <f>ROUND(E54*J54,2)</f>
        <v>0</v>
      </c>
      <c r="L54" s="232">
        <v>21</v>
      </c>
      <c r="M54" s="232">
        <f>G54*(1+L54/100)</f>
        <v>0</v>
      </c>
      <c r="N54" s="222">
        <v>0</v>
      </c>
      <c r="O54" s="222">
        <f>ROUND(E54*N54,5)</f>
        <v>0</v>
      </c>
      <c r="P54" s="222">
        <v>0</v>
      </c>
      <c r="Q54" s="222">
        <f>ROUND(E54*P54,5)</f>
        <v>0</v>
      </c>
      <c r="R54" s="222"/>
      <c r="S54" s="222"/>
      <c r="T54" s="223">
        <v>0</v>
      </c>
      <c r="U54" s="222">
        <f>ROUND(E54*T54,2)</f>
        <v>0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110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5">
      <c r="A55" s="213">
        <v>18</v>
      </c>
      <c r="B55" s="219" t="s">
        <v>160</v>
      </c>
      <c r="C55" s="264" t="s">
        <v>161</v>
      </c>
      <c r="D55" s="221" t="s">
        <v>162</v>
      </c>
      <c r="E55" s="228">
        <v>9.36</v>
      </c>
      <c r="F55" s="231"/>
      <c r="G55" s="232">
        <f>ROUND(E55*F55,2)</f>
        <v>0</v>
      </c>
      <c r="H55" s="231"/>
      <c r="I55" s="232">
        <f>ROUND(E55*H55,2)</f>
        <v>0</v>
      </c>
      <c r="J55" s="231"/>
      <c r="K55" s="232">
        <f>ROUND(E55*J55,2)</f>
        <v>0</v>
      </c>
      <c r="L55" s="232">
        <v>21</v>
      </c>
      <c r="M55" s="232">
        <f>G55*(1+L55/100)</f>
        <v>0</v>
      </c>
      <c r="N55" s="222">
        <v>0</v>
      </c>
      <c r="O55" s="222">
        <f>ROUND(E55*N55,5)</f>
        <v>0</v>
      </c>
      <c r="P55" s="222">
        <v>0</v>
      </c>
      <c r="Q55" s="222">
        <f>ROUND(E55*P55,5)</f>
        <v>0</v>
      </c>
      <c r="R55" s="222"/>
      <c r="S55" s="222"/>
      <c r="T55" s="223">
        <v>0.49</v>
      </c>
      <c r="U55" s="222">
        <f>ROUND(E55*T55,2)</f>
        <v>4.59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110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5">
      <c r="A56" s="213">
        <v>19</v>
      </c>
      <c r="B56" s="219" t="s">
        <v>163</v>
      </c>
      <c r="C56" s="264" t="s">
        <v>164</v>
      </c>
      <c r="D56" s="221" t="s">
        <v>162</v>
      </c>
      <c r="E56" s="228">
        <v>131.04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22">
        <v>0</v>
      </c>
      <c r="O56" s="222">
        <f>ROUND(E56*N56,5)</f>
        <v>0</v>
      </c>
      <c r="P56" s="222">
        <v>0</v>
      </c>
      <c r="Q56" s="222">
        <f>ROUND(E56*P56,5)</f>
        <v>0</v>
      </c>
      <c r="R56" s="222"/>
      <c r="S56" s="222"/>
      <c r="T56" s="223">
        <v>0</v>
      </c>
      <c r="U56" s="222">
        <f>ROUND(E56*T56,2)</f>
        <v>0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110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5">
      <c r="A57" s="213">
        <v>20</v>
      </c>
      <c r="B57" s="219" t="s">
        <v>165</v>
      </c>
      <c r="C57" s="264" t="s">
        <v>166</v>
      </c>
      <c r="D57" s="221" t="s">
        <v>162</v>
      </c>
      <c r="E57" s="228">
        <v>9.36</v>
      </c>
      <c r="F57" s="231"/>
      <c r="G57" s="232">
        <f>ROUND(E57*F57,2)</f>
        <v>0</v>
      </c>
      <c r="H57" s="231"/>
      <c r="I57" s="232">
        <f>ROUND(E57*H57,2)</f>
        <v>0</v>
      </c>
      <c r="J57" s="231"/>
      <c r="K57" s="232">
        <f>ROUND(E57*J57,2)</f>
        <v>0</v>
      </c>
      <c r="L57" s="232">
        <v>21</v>
      </c>
      <c r="M57" s="232">
        <f>G57*(1+L57/100)</f>
        <v>0</v>
      </c>
      <c r="N57" s="222">
        <v>0</v>
      </c>
      <c r="O57" s="222">
        <f>ROUND(E57*N57,5)</f>
        <v>0</v>
      </c>
      <c r="P57" s="222">
        <v>0</v>
      </c>
      <c r="Q57" s="222">
        <f>ROUND(E57*P57,5)</f>
        <v>0</v>
      </c>
      <c r="R57" s="222"/>
      <c r="S57" s="222"/>
      <c r="T57" s="223">
        <v>0</v>
      </c>
      <c r="U57" s="222">
        <f>ROUND(E57*T57,2)</f>
        <v>0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110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x14ac:dyDescent="0.25">
      <c r="A58" s="214" t="s">
        <v>97</v>
      </c>
      <c r="B58" s="220" t="s">
        <v>64</v>
      </c>
      <c r="C58" s="266" t="s">
        <v>65</v>
      </c>
      <c r="D58" s="225"/>
      <c r="E58" s="230"/>
      <c r="F58" s="233"/>
      <c r="G58" s="233">
        <f>SUMIF(AE59:AE59,"&lt;&gt;NOR",G59:G59)</f>
        <v>0</v>
      </c>
      <c r="H58" s="233"/>
      <c r="I58" s="233">
        <f>SUM(I59:I59)</f>
        <v>0</v>
      </c>
      <c r="J58" s="233"/>
      <c r="K58" s="233">
        <f>SUM(K59:K59)</f>
        <v>0</v>
      </c>
      <c r="L58" s="233"/>
      <c r="M58" s="233">
        <f>SUM(M59:M59)</f>
        <v>0</v>
      </c>
      <c r="N58" s="226"/>
      <c r="O58" s="226">
        <f>SUM(O59:O59)</f>
        <v>0</v>
      </c>
      <c r="P58" s="226"/>
      <c r="Q58" s="226">
        <f>SUM(Q59:Q59)</f>
        <v>0</v>
      </c>
      <c r="R58" s="226"/>
      <c r="S58" s="226"/>
      <c r="T58" s="227"/>
      <c r="U58" s="226">
        <f>SUM(U59:U59)</f>
        <v>18.16</v>
      </c>
      <c r="AE58" t="s">
        <v>98</v>
      </c>
    </row>
    <row r="59" spans="1:60" outlineLevel="1" x14ac:dyDescent="0.25">
      <c r="A59" s="213">
        <v>21</v>
      </c>
      <c r="B59" s="219" t="s">
        <v>167</v>
      </c>
      <c r="C59" s="264" t="s">
        <v>168</v>
      </c>
      <c r="D59" s="221" t="s">
        <v>162</v>
      </c>
      <c r="E59" s="228">
        <v>15.9</v>
      </c>
      <c r="F59" s="231"/>
      <c r="G59" s="232">
        <f>ROUND(E59*F59,2)</f>
        <v>0</v>
      </c>
      <c r="H59" s="231"/>
      <c r="I59" s="232">
        <f>ROUND(E59*H59,2)</f>
        <v>0</v>
      </c>
      <c r="J59" s="231"/>
      <c r="K59" s="232">
        <f>ROUND(E59*J59,2)</f>
        <v>0</v>
      </c>
      <c r="L59" s="232">
        <v>21</v>
      </c>
      <c r="M59" s="232">
        <f>G59*(1+L59/100)</f>
        <v>0</v>
      </c>
      <c r="N59" s="222">
        <v>0</v>
      </c>
      <c r="O59" s="222">
        <f>ROUND(E59*N59,5)</f>
        <v>0</v>
      </c>
      <c r="P59" s="222">
        <v>0</v>
      </c>
      <c r="Q59" s="222">
        <f>ROUND(E59*P59,5)</f>
        <v>0</v>
      </c>
      <c r="R59" s="222"/>
      <c r="S59" s="222"/>
      <c r="T59" s="223">
        <v>1.1419999999999999</v>
      </c>
      <c r="U59" s="222">
        <f>ROUND(E59*T59,2)</f>
        <v>18.16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110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x14ac:dyDescent="0.25">
      <c r="A60" s="214" t="s">
        <v>97</v>
      </c>
      <c r="B60" s="220" t="s">
        <v>66</v>
      </c>
      <c r="C60" s="266" t="s">
        <v>67</v>
      </c>
      <c r="D60" s="225"/>
      <c r="E60" s="230"/>
      <c r="F60" s="233"/>
      <c r="G60" s="233">
        <f>SUMIF(AE61:AE64,"&lt;&gt;NOR",G61:G64)</f>
        <v>0</v>
      </c>
      <c r="H60" s="233"/>
      <c r="I60" s="233">
        <f>SUM(I61:I64)</f>
        <v>0</v>
      </c>
      <c r="J60" s="233"/>
      <c r="K60" s="233">
        <f>SUM(K61:K64)</f>
        <v>0</v>
      </c>
      <c r="L60" s="233"/>
      <c r="M60" s="233">
        <f>SUM(M61:M64)</f>
        <v>0</v>
      </c>
      <c r="N60" s="226"/>
      <c r="O60" s="226">
        <f>SUM(O61:O64)</f>
        <v>0</v>
      </c>
      <c r="P60" s="226"/>
      <c r="Q60" s="226">
        <f>SUM(Q61:Q64)</f>
        <v>0</v>
      </c>
      <c r="R60" s="226"/>
      <c r="S60" s="226"/>
      <c r="T60" s="227"/>
      <c r="U60" s="226">
        <f>SUM(U61:U64)</f>
        <v>0</v>
      </c>
      <c r="AE60" t="s">
        <v>98</v>
      </c>
    </row>
    <row r="61" spans="1:60" outlineLevel="1" x14ac:dyDescent="0.25">
      <c r="A61" s="213">
        <v>22</v>
      </c>
      <c r="B61" s="219" t="s">
        <v>56</v>
      </c>
      <c r="C61" s="264" t="s">
        <v>169</v>
      </c>
      <c r="D61" s="221" t="s">
        <v>105</v>
      </c>
      <c r="E61" s="228">
        <v>15.1044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22">
        <v>0</v>
      </c>
      <c r="O61" s="222">
        <f>ROUND(E61*N61,5)</f>
        <v>0</v>
      </c>
      <c r="P61" s="222">
        <v>0</v>
      </c>
      <c r="Q61" s="222">
        <f>ROUND(E61*P61,5)</f>
        <v>0</v>
      </c>
      <c r="R61" s="222"/>
      <c r="S61" s="222"/>
      <c r="T61" s="223">
        <v>0</v>
      </c>
      <c r="U61" s="222">
        <f>ROUND(E61*T61,2)</f>
        <v>0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110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5">
      <c r="A62" s="213"/>
      <c r="B62" s="219"/>
      <c r="C62" s="265" t="s">
        <v>170</v>
      </c>
      <c r="D62" s="224"/>
      <c r="E62" s="229">
        <v>15.1044</v>
      </c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  <c r="S62" s="222"/>
      <c r="T62" s="223"/>
      <c r="U62" s="222"/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107</v>
      </c>
      <c r="AF62" s="212">
        <v>0</v>
      </c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5">
      <c r="A63" s="213">
        <v>23</v>
      </c>
      <c r="B63" s="219" t="s">
        <v>171</v>
      </c>
      <c r="C63" s="264" t="s">
        <v>172</v>
      </c>
      <c r="D63" s="221" t="s">
        <v>159</v>
      </c>
      <c r="E63" s="228">
        <v>1</v>
      </c>
      <c r="F63" s="231"/>
      <c r="G63" s="232">
        <f>ROUND(E63*F63,2)</f>
        <v>0</v>
      </c>
      <c r="H63" s="231"/>
      <c r="I63" s="232">
        <f>ROUND(E63*H63,2)</f>
        <v>0</v>
      </c>
      <c r="J63" s="231"/>
      <c r="K63" s="232">
        <f>ROUND(E63*J63,2)</f>
        <v>0</v>
      </c>
      <c r="L63" s="232">
        <v>21</v>
      </c>
      <c r="M63" s="232">
        <f>G63*(1+L63/100)</f>
        <v>0</v>
      </c>
      <c r="N63" s="222">
        <v>0</v>
      </c>
      <c r="O63" s="222">
        <f>ROUND(E63*N63,5)</f>
        <v>0</v>
      </c>
      <c r="P63" s="222">
        <v>0</v>
      </c>
      <c r="Q63" s="222">
        <f>ROUND(E63*P63,5)</f>
        <v>0</v>
      </c>
      <c r="R63" s="222"/>
      <c r="S63" s="222"/>
      <c r="T63" s="223">
        <v>0</v>
      </c>
      <c r="U63" s="222">
        <f>ROUND(E63*T63,2)</f>
        <v>0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110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5">
      <c r="A64" s="213">
        <v>24</v>
      </c>
      <c r="B64" s="219" t="s">
        <v>173</v>
      </c>
      <c r="C64" s="264" t="s">
        <v>174</v>
      </c>
      <c r="D64" s="221" t="s">
        <v>127</v>
      </c>
      <c r="E64" s="228">
        <v>1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22">
        <v>0</v>
      </c>
      <c r="O64" s="222">
        <f>ROUND(E64*N64,5)</f>
        <v>0</v>
      </c>
      <c r="P64" s="222">
        <v>0</v>
      </c>
      <c r="Q64" s="222">
        <f>ROUND(E64*P64,5)</f>
        <v>0</v>
      </c>
      <c r="R64" s="222"/>
      <c r="S64" s="222"/>
      <c r="T64" s="223">
        <v>0</v>
      </c>
      <c r="U64" s="222">
        <f>ROUND(E64*T64,2)</f>
        <v>0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110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x14ac:dyDescent="0.25">
      <c r="A65" s="214" t="s">
        <v>97</v>
      </c>
      <c r="B65" s="220" t="s">
        <v>68</v>
      </c>
      <c r="C65" s="266" t="s">
        <v>69</v>
      </c>
      <c r="D65" s="225"/>
      <c r="E65" s="230"/>
      <c r="F65" s="233"/>
      <c r="G65" s="233">
        <f>SUMIF(AE66:AE70,"&lt;&gt;NOR",G66:G70)</f>
        <v>0</v>
      </c>
      <c r="H65" s="233"/>
      <c r="I65" s="233">
        <f>SUM(I66:I70)</f>
        <v>0</v>
      </c>
      <c r="J65" s="233"/>
      <c r="K65" s="233">
        <f>SUM(K66:K70)</f>
        <v>0</v>
      </c>
      <c r="L65" s="233"/>
      <c r="M65" s="233">
        <f>SUM(M66:M70)</f>
        <v>0</v>
      </c>
      <c r="N65" s="226"/>
      <c r="O65" s="226">
        <f>SUM(O66:O70)</f>
        <v>0</v>
      </c>
      <c r="P65" s="226"/>
      <c r="Q65" s="226">
        <f>SUM(Q66:Q70)</f>
        <v>0.59389000000000003</v>
      </c>
      <c r="R65" s="226"/>
      <c r="S65" s="226"/>
      <c r="T65" s="227"/>
      <c r="U65" s="226">
        <f>SUM(U66:U70)</f>
        <v>7.26</v>
      </c>
      <c r="AE65" t="s">
        <v>98</v>
      </c>
    </row>
    <row r="66" spans="1:60" outlineLevel="1" x14ac:dyDescent="0.25">
      <c r="A66" s="213">
        <v>25</v>
      </c>
      <c r="B66" s="219" t="s">
        <v>175</v>
      </c>
      <c r="C66" s="264" t="s">
        <v>176</v>
      </c>
      <c r="D66" s="221" t="s">
        <v>177</v>
      </c>
      <c r="E66" s="228">
        <v>20.745000000000001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22">
        <v>0</v>
      </c>
      <c r="O66" s="222">
        <f>ROUND(E66*N66,5)</f>
        <v>0</v>
      </c>
      <c r="P66" s="222">
        <v>9.2499999999999995E-3</v>
      </c>
      <c r="Q66" s="222">
        <f>ROUND(E66*P66,5)</f>
        <v>0.19189000000000001</v>
      </c>
      <c r="R66" s="222"/>
      <c r="S66" s="222"/>
      <c r="T66" s="223">
        <v>0.28699999999999998</v>
      </c>
      <c r="U66" s="222">
        <f>ROUND(E66*T66,2)</f>
        <v>5.95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110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5">
      <c r="A67" s="213"/>
      <c r="B67" s="219"/>
      <c r="C67" s="265" t="s">
        <v>178</v>
      </c>
      <c r="D67" s="224"/>
      <c r="E67" s="229">
        <v>20.745000000000001</v>
      </c>
      <c r="F67" s="232"/>
      <c r="G67" s="232"/>
      <c r="H67" s="232"/>
      <c r="I67" s="232"/>
      <c r="J67" s="232"/>
      <c r="K67" s="232"/>
      <c r="L67" s="232"/>
      <c r="M67" s="232"/>
      <c r="N67" s="222"/>
      <c r="O67" s="222"/>
      <c r="P67" s="222"/>
      <c r="Q67" s="222"/>
      <c r="R67" s="222"/>
      <c r="S67" s="222"/>
      <c r="T67" s="223"/>
      <c r="U67" s="222"/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107</v>
      </c>
      <c r="AF67" s="212">
        <v>0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5">
      <c r="A68" s="213">
        <v>26</v>
      </c>
      <c r="B68" s="219" t="s">
        <v>179</v>
      </c>
      <c r="C68" s="264" t="s">
        <v>180</v>
      </c>
      <c r="D68" s="221" t="s">
        <v>101</v>
      </c>
      <c r="E68" s="228">
        <v>1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22">
        <v>0</v>
      </c>
      <c r="O68" s="222">
        <f>ROUND(E68*N68,5)</f>
        <v>0</v>
      </c>
      <c r="P68" s="222">
        <v>0.192</v>
      </c>
      <c r="Q68" s="222">
        <f>ROUND(E68*P68,5)</f>
        <v>0.192</v>
      </c>
      <c r="R68" s="222"/>
      <c r="S68" s="222"/>
      <c r="T68" s="223">
        <v>0.60199999999999998</v>
      </c>
      <c r="U68" s="222">
        <f>ROUND(E68*T68,2)</f>
        <v>0.6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110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5">
      <c r="A69" s="213">
        <v>27</v>
      </c>
      <c r="B69" s="219" t="s">
        <v>181</v>
      </c>
      <c r="C69" s="264" t="s">
        <v>182</v>
      </c>
      <c r="D69" s="221" t="s">
        <v>101</v>
      </c>
      <c r="E69" s="228">
        <v>1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22">
        <v>0</v>
      </c>
      <c r="O69" s="222">
        <f>ROUND(E69*N69,5)</f>
        <v>0</v>
      </c>
      <c r="P69" s="222">
        <v>0.21</v>
      </c>
      <c r="Q69" s="222">
        <f>ROUND(E69*P69,5)</f>
        <v>0.21</v>
      </c>
      <c r="R69" s="222"/>
      <c r="S69" s="222"/>
      <c r="T69" s="223">
        <v>0.71399999999999997</v>
      </c>
      <c r="U69" s="222">
        <f>ROUND(E69*T69,2)</f>
        <v>0.71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110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20.399999999999999" outlineLevel="1" x14ac:dyDescent="0.25">
      <c r="A70" s="213">
        <v>28</v>
      </c>
      <c r="B70" s="219" t="s">
        <v>54</v>
      </c>
      <c r="C70" s="264" t="s">
        <v>183</v>
      </c>
      <c r="D70" s="221" t="s">
        <v>159</v>
      </c>
      <c r="E70" s="228">
        <v>1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22">
        <v>0</v>
      </c>
      <c r="O70" s="222">
        <f>ROUND(E70*N70,5)</f>
        <v>0</v>
      </c>
      <c r="P70" s="222">
        <v>0</v>
      </c>
      <c r="Q70" s="222">
        <f>ROUND(E70*P70,5)</f>
        <v>0</v>
      </c>
      <c r="R70" s="222"/>
      <c r="S70" s="222"/>
      <c r="T70" s="223">
        <v>0</v>
      </c>
      <c r="U70" s="222">
        <f>ROUND(E70*T70,2)</f>
        <v>0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110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x14ac:dyDescent="0.25">
      <c r="A71" s="214" t="s">
        <v>97</v>
      </c>
      <c r="B71" s="220" t="s">
        <v>70</v>
      </c>
      <c r="C71" s="266" t="s">
        <v>26</v>
      </c>
      <c r="D71" s="225"/>
      <c r="E71" s="230"/>
      <c r="F71" s="233"/>
      <c r="G71" s="233">
        <f>SUMIF(AE72:AE72,"&lt;&gt;NOR",G72:G72)</f>
        <v>0</v>
      </c>
      <c r="H71" s="233"/>
      <c r="I71" s="233">
        <f>SUM(I72:I72)</f>
        <v>0</v>
      </c>
      <c r="J71" s="233"/>
      <c r="K71" s="233">
        <f>SUM(K72:K72)</f>
        <v>0</v>
      </c>
      <c r="L71" s="233"/>
      <c r="M71" s="233">
        <f>SUM(M72:M72)</f>
        <v>0</v>
      </c>
      <c r="N71" s="226"/>
      <c r="O71" s="226">
        <f>SUM(O72:O72)</f>
        <v>0</v>
      </c>
      <c r="P71" s="226"/>
      <c r="Q71" s="226">
        <f>SUM(Q72:Q72)</f>
        <v>0</v>
      </c>
      <c r="R71" s="226"/>
      <c r="S71" s="226"/>
      <c r="T71" s="227"/>
      <c r="U71" s="226">
        <f>SUM(U72:U72)</f>
        <v>0</v>
      </c>
      <c r="AE71" t="s">
        <v>98</v>
      </c>
    </row>
    <row r="72" spans="1:60" outlineLevel="1" x14ac:dyDescent="0.25">
      <c r="A72" s="242">
        <v>29</v>
      </c>
      <c r="B72" s="243" t="s">
        <v>184</v>
      </c>
      <c r="C72" s="267" t="s">
        <v>185</v>
      </c>
      <c r="D72" s="244" t="s">
        <v>159</v>
      </c>
      <c r="E72" s="245">
        <v>1</v>
      </c>
      <c r="F72" s="246"/>
      <c r="G72" s="247">
        <f>ROUND(E72*F72,2)</f>
        <v>0</v>
      </c>
      <c r="H72" s="246"/>
      <c r="I72" s="247">
        <f>ROUND(E72*H72,2)</f>
        <v>0</v>
      </c>
      <c r="J72" s="246"/>
      <c r="K72" s="247">
        <f>ROUND(E72*J72,2)</f>
        <v>0</v>
      </c>
      <c r="L72" s="247">
        <v>21</v>
      </c>
      <c r="M72" s="247">
        <f>G72*(1+L72/100)</f>
        <v>0</v>
      </c>
      <c r="N72" s="248">
        <v>0</v>
      </c>
      <c r="O72" s="248">
        <f>ROUND(E72*N72,5)</f>
        <v>0</v>
      </c>
      <c r="P72" s="248">
        <v>0</v>
      </c>
      <c r="Q72" s="248">
        <f>ROUND(E72*P72,5)</f>
        <v>0</v>
      </c>
      <c r="R72" s="248"/>
      <c r="S72" s="248"/>
      <c r="T72" s="249">
        <v>0</v>
      </c>
      <c r="U72" s="248">
        <f>ROUND(E72*T72,2)</f>
        <v>0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110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x14ac:dyDescent="0.25">
      <c r="A73" s="6"/>
      <c r="B73" s="7" t="s">
        <v>186</v>
      </c>
      <c r="C73" s="268" t="s">
        <v>186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AC73">
        <v>15</v>
      </c>
      <c r="AD73">
        <v>21</v>
      </c>
    </row>
    <row r="74" spans="1:60" x14ac:dyDescent="0.25">
      <c r="A74" s="250"/>
      <c r="B74" s="251">
        <v>26</v>
      </c>
      <c r="C74" s="269" t="s">
        <v>186</v>
      </c>
      <c r="D74" s="252"/>
      <c r="E74" s="252"/>
      <c r="F74" s="252"/>
      <c r="G74" s="263">
        <f>G8+G12+G14+G27+G45+G52+G58+G60+G65+G71</f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AC74">
        <f>SUMIF(L7:L72,AC73,G7:G72)</f>
        <v>0</v>
      </c>
      <c r="AD74">
        <f>SUMIF(L7:L72,AD73,G7:G72)</f>
        <v>0</v>
      </c>
      <c r="AE74" t="s">
        <v>187</v>
      </c>
    </row>
    <row r="75" spans="1:60" x14ac:dyDescent="0.25">
      <c r="A75" s="6"/>
      <c r="B75" s="7" t="s">
        <v>186</v>
      </c>
      <c r="C75" s="268" t="s">
        <v>186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60" x14ac:dyDescent="0.25">
      <c r="A76" s="6"/>
      <c r="B76" s="7" t="s">
        <v>186</v>
      </c>
      <c r="C76" s="268" t="s">
        <v>186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60" x14ac:dyDescent="0.25">
      <c r="A77" s="253">
        <v>33</v>
      </c>
      <c r="B77" s="253"/>
      <c r="C77" s="27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60" x14ac:dyDescent="0.25">
      <c r="A78" s="254"/>
      <c r="B78" s="255"/>
      <c r="C78" s="271"/>
      <c r="D78" s="255"/>
      <c r="E78" s="255"/>
      <c r="F78" s="255"/>
      <c r="G78" s="25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AE78" t="s">
        <v>188</v>
      </c>
    </row>
    <row r="79" spans="1:60" x14ac:dyDescent="0.25">
      <c r="A79" s="257"/>
      <c r="B79" s="258"/>
      <c r="C79" s="272"/>
      <c r="D79" s="258"/>
      <c r="E79" s="258"/>
      <c r="F79" s="258"/>
      <c r="G79" s="25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60" x14ac:dyDescent="0.25">
      <c r="A80" s="257"/>
      <c r="B80" s="258"/>
      <c r="C80" s="272"/>
      <c r="D80" s="258"/>
      <c r="E80" s="258"/>
      <c r="F80" s="258"/>
      <c r="G80" s="25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31" x14ac:dyDescent="0.25">
      <c r="A81" s="257"/>
      <c r="B81" s="258"/>
      <c r="C81" s="272"/>
      <c r="D81" s="258"/>
      <c r="E81" s="258"/>
      <c r="F81" s="258"/>
      <c r="G81" s="259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31" x14ac:dyDescent="0.25">
      <c r="A82" s="260"/>
      <c r="B82" s="261"/>
      <c r="C82" s="273"/>
      <c r="D82" s="261"/>
      <c r="E82" s="261"/>
      <c r="F82" s="261"/>
      <c r="G82" s="26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31" x14ac:dyDescent="0.25">
      <c r="A83" s="6"/>
      <c r="B83" s="7" t="s">
        <v>186</v>
      </c>
      <c r="C83" s="268" t="s">
        <v>186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31" x14ac:dyDescent="0.25">
      <c r="C84" s="274"/>
      <c r="AE84" t="s">
        <v>189</v>
      </c>
    </row>
  </sheetData>
  <mergeCells count="6">
    <mergeCell ref="A1:G1"/>
    <mergeCell ref="C2:G2"/>
    <mergeCell ref="C3:G3"/>
    <mergeCell ref="C4:G4"/>
    <mergeCell ref="A77:C77"/>
    <mergeCell ref="A78:G82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2014-02-28T09:52:57Z</cp:lastPrinted>
  <dcterms:created xsi:type="dcterms:W3CDTF">2009-04-08T07:15:50Z</dcterms:created>
  <dcterms:modified xsi:type="dcterms:W3CDTF">2018-12-06T13:53:30Z</dcterms:modified>
</cp:coreProperties>
</file>